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aalborgchang1912-my.sharepoint.com/personal/kn_aalborgchang_dk/Documents/Bogholderi/1. Årsregnskab 2023/Omkostningsgodtgørelse/"/>
    </mc:Choice>
  </mc:AlternateContent>
  <xr:revisionPtr revIDLastSave="13" documentId="13_ncr:1_{399512E6-9530-4EEE-904A-790E0FDCDE2D}" xr6:coauthVersionLast="47" xr6:coauthVersionMax="47" xr10:uidLastSave="{5CC66E97-FC7D-43EA-8346-FE009EEF8914}"/>
  <bookViews>
    <workbookView xWindow="-120" yWindow="-120" windowWidth="29040" windowHeight="15840" xr2:uid="{00000000-000D-0000-FFFF-FFFF00000000}"/>
  </bookViews>
  <sheets>
    <sheet name="Hovedskema" sheetId="12" r:id="rId1"/>
    <sheet name="Skema til kørsel til klubhus" sheetId="15" r:id="rId2"/>
    <sheet name="Skema til kørsel i øvrigt" sheetId="16" r:id="rId3"/>
    <sheet name="Kalenderopslag" sheetId="17" state="hidden" r:id="rId4"/>
  </sheets>
  <definedNames>
    <definedName name="_xlnm.Print_Area" localSheetId="0">Hovedskema!$A$1:$E$28</definedName>
    <definedName name="_xlnm.Print_Area" localSheetId="2">'Skema til kørsel i øvrigt'!$A$3:$H$67</definedName>
    <definedName name="_xlnm.Print_Titles" localSheetId="2">'Skema til kørsel i øvrigt'!$4:$5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2" l="1"/>
  <c r="C22" i="12"/>
  <c r="B6" i="15" l="1"/>
  <c r="B7" i="15" s="1"/>
  <c r="E7" i="15" s="1"/>
  <c r="B8" i="15" l="1"/>
  <c r="A7" i="15"/>
  <c r="D7" i="15"/>
  <c r="G6" i="15"/>
  <c r="D6" i="15"/>
  <c r="A6" i="15"/>
  <c r="E6" i="15"/>
  <c r="A8" i="15" l="1"/>
  <c r="E8" i="15"/>
  <c r="L6" i="15"/>
  <c r="O6" i="15" s="1"/>
  <c r="J6" i="15"/>
  <c r="D8" i="15"/>
  <c r="Q6" i="15"/>
  <c r="T6" i="15" s="1"/>
  <c r="L7" i="15"/>
  <c r="O7" i="15" s="1"/>
  <c r="I6" i="15"/>
  <c r="F6" i="15"/>
  <c r="G7" i="15"/>
  <c r="J7" i="15" s="1"/>
  <c r="B9" i="15"/>
  <c r="D9" i="15" l="1"/>
  <c r="E9" i="15"/>
  <c r="K6" i="15"/>
  <c r="L8" i="15"/>
  <c r="O8" i="15" s="1"/>
  <c r="K7" i="15"/>
  <c r="P6" i="15"/>
  <c r="V6" i="15"/>
  <c r="Y6" i="15" s="1"/>
  <c r="Q7" i="15"/>
  <c r="T7" i="15" s="1"/>
  <c r="B10" i="15"/>
  <c r="E10" i="15" s="1"/>
  <c r="A9" i="15"/>
  <c r="G8" i="15"/>
  <c r="J8" i="15" s="1"/>
  <c r="I7" i="15"/>
  <c r="F7" i="15"/>
  <c r="N6" i="15"/>
  <c r="U6" i="15" l="1"/>
  <c r="AA6" i="15"/>
  <c r="AD6" i="15" s="1"/>
  <c r="V7" i="15"/>
  <c r="Y7" i="15" s="1"/>
  <c r="Q8" i="15"/>
  <c r="T8" i="15" s="1"/>
  <c r="P7" i="15"/>
  <c r="K8" i="15"/>
  <c r="L9" i="15"/>
  <c r="O9" i="15" s="1"/>
  <c r="A10" i="15"/>
  <c r="D10" i="15"/>
  <c r="B11" i="15"/>
  <c r="E11" i="15" s="1"/>
  <c r="S6" i="15"/>
  <c r="F8" i="15"/>
  <c r="I8" i="15"/>
  <c r="G9" i="15"/>
  <c r="J9" i="15" s="1"/>
  <c r="N7" i="15"/>
  <c r="L10" i="15" l="1"/>
  <c r="O10" i="15" s="1"/>
  <c r="K9" i="15"/>
  <c r="V8" i="15"/>
  <c r="Y8" i="15" s="1"/>
  <c r="U7" i="15"/>
  <c r="Z6" i="15"/>
  <c r="AA7" i="15"/>
  <c r="AD7" i="15" s="1"/>
  <c r="P8" i="15"/>
  <c r="Q9" i="15"/>
  <c r="T9" i="15" s="1"/>
  <c r="N8" i="15"/>
  <c r="I9" i="15"/>
  <c r="F9" i="15"/>
  <c r="G10" i="15"/>
  <c r="J10" i="15" s="1"/>
  <c r="S7" i="15"/>
  <c r="B40" i="15"/>
  <c r="X6" i="15"/>
  <c r="B12" i="15"/>
  <c r="E12" i="15" s="1"/>
  <c r="A11" i="15"/>
  <c r="D11" i="15"/>
  <c r="G40" i="15" l="1"/>
  <c r="J40" i="15" s="1"/>
  <c r="E40" i="15"/>
  <c r="Z7" i="15"/>
  <c r="AA8" i="15"/>
  <c r="AD8" i="15" s="1"/>
  <c r="K10" i="15"/>
  <c r="L11" i="15"/>
  <c r="O11" i="15" s="1"/>
  <c r="P9" i="15"/>
  <c r="Q10" i="15"/>
  <c r="T10" i="15" s="1"/>
  <c r="U8" i="15"/>
  <c r="V9" i="15"/>
  <c r="Y9" i="15" s="1"/>
  <c r="A40" i="15"/>
  <c r="D40" i="15"/>
  <c r="B41" i="15"/>
  <c r="E41" i="15" s="1"/>
  <c r="X7" i="15"/>
  <c r="I10" i="15"/>
  <c r="F10" i="15"/>
  <c r="G11" i="15"/>
  <c r="J11" i="15" s="1"/>
  <c r="D12" i="15"/>
  <c r="B13" i="15"/>
  <c r="E13" i="15" s="1"/>
  <c r="A12" i="15"/>
  <c r="AC6" i="15"/>
  <c r="S8" i="15"/>
  <c r="N9" i="15"/>
  <c r="I40" i="15" l="1"/>
  <c r="G41" i="15"/>
  <c r="J41" i="15" s="1"/>
  <c r="L40" i="15"/>
  <c r="O40" i="15" s="1"/>
  <c r="F40" i="15"/>
  <c r="P10" i="15"/>
  <c r="Q11" i="15"/>
  <c r="T11" i="15" s="1"/>
  <c r="Z8" i="15"/>
  <c r="AA9" i="15"/>
  <c r="AD9" i="15" s="1"/>
  <c r="I41" i="15"/>
  <c r="U9" i="15"/>
  <c r="V10" i="15"/>
  <c r="Y10" i="15" s="1"/>
  <c r="L12" i="15"/>
  <c r="O12" i="15" s="1"/>
  <c r="K11" i="15"/>
  <c r="N40" i="15"/>
  <c r="B42" i="15"/>
  <c r="E42" i="15" s="1"/>
  <c r="A41" i="15"/>
  <c r="D41" i="15"/>
  <c r="S9" i="15"/>
  <c r="A13" i="15"/>
  <c r="D13" i="15"/>
  <c r="B14" i="15"/>
  <c r="E14" i="15" s="1"/>
  <c r="N10" i="15"/>
  <c r="AC7" i="15"/>
  <c r="I11" i="15"/>
  <c r="F11" i="15"/>
  <c r="G12" i="15"/>
  <c r="J12" i="15" s="1"/>
  <c r="X8" i="15"/>
  <c r="G42" i="15" l="1"/>
  <c r="J42" i="15" s="1"/>
  <c r="Q40" i="15"/>
  <c r="T40" i="15" s="1"/>
  <c r="L41" i="15"/>
  <c r="O41" i="15" s="1"/>
  <c r="F41" i="15"/>
  <c r="K40" i="15"/>
  <c r="K12" i="15"/>
  <c r="L13" i="15"/>
  <c r="O13" i="15" s="1"/>
  <c r="V11" i="15"/>
  <c r="Y11" i="15" s="1"/>
  <c r="U10" i="15"/>
  <c r="I42" i="15"/>
  <c r="Q12" i="15"/>
  <c r="T12" i="15" s="1"/>
  <c r="P11" i="15"/>
  <c r="Z9" i="15"/>
  <c r="AA10" i="15"/>
  <c r="AD10" i="15" s="1"/>
  <c r="L42" i="15"/>
  <c r="O42" i="15" s="1"/>
  <c r="D42" i="15"/>
  <c r="B43" i="15"/>
  <c r="E43" i="15" s="1"/>
  <c r="A42" i="15"/>
  <c r="I12" i="15"/>
  <c r="F12" i="15"/>
  <c r="G13" i="15"/>
  <c r="J13" i="15" s="1"/>
  <c r="D14" i="15"/>
  <c r="B15" i="15"/>
  <c r="E15" i="15" s="1"/>
  <c r="A14" i="15"/>
  <c r="N11" i="15"/>
  <c r="S10" i="15"/>
  <c r="X9" i="15"/>
  <c r="AC8" i="15"/>
  <c r="F42" i="15" l="1"/>
  <c r="Q41" i="15"/>
  <c r="T41" i="15" s="1"/>
  <c r="G43" i="15"/>
  <c r="J43" i="15" s="1"/>
  <c r="N41" i="15"/>
  <c r="K41" i="15"/>
  <c r="P40" i="15"/>
  <c r="S40" i="15"/>
  <c r="V40" i="15"/>
  <c r="Y40" i="15" s="1"/>
  <c r="U11" i="15"/>
  <c r="V12" i="15"/>
  <c r="Y12" i="15" s="1"/>
  <c r="L43" i="15"/>
  <c r="O43" i="15" s="1"/>
  <c r="N42" i="15"/>
  <c r="K42" i="15"/>
  <c r="AA40" i="15"/>
  <c r="AD40" i="15" s="1"/>
  <c r="U40" i="15"/>
  <c r="I43" i="15"/>
  <c r="G44" i="15"/>
  <c r="J44" i="15" s="1"/>
  <c r="F43" i="15"/>
  <c r="L14" i="15"/>
  <c r="O14" i="15" s="1"/>
  <c r="K13" i="15"/>
  <c r="Z10" i="15"/>
  <c r="AA11" i="15"/>
  <c r="AD11" i="15" s="1"/>
  <c r="P12" i="15"/>
  <c r="Q13" i="15"/>
  <c r="T13" i="15" s="1"/>
  <c r="D43" i="15"/>
  <c r="A43" i="15"/>
  <c r="B44" i="15"/>
  <c r="E44" i="15" s="1"/>
  <c r="I13" i="15"/>
  <c r="G14" i="15"/>
  <c r="J14" i="15" s="1"/>
  <c r="F13" i="15"/>
  <c r="S11" i="15"/>
  <c r="X10" i="15"/>
  <c r="N12" i="15"/>
  <c r="D15" i="15"/>
  <c r="B16" i="15"/>
  <c r="E16" i="15" s="1"/>
  <c r="A15" i="15"/>
  <c r="AC9" i="15"/>
  <c r="Q42" i="15" l="1"/>
  <c r="T42" i="15" s="1"/>
  <c r="P41" i="15"/>
  <c r="S41" i="15"/>
  <c r="V41" i="15"/>
  <c r="Y41" i="15" s="1"/>
  <c r="X40" i="15"/>
  <c r="Q43" i="15"/>
  <c r="T43" i="15" s="1"/>
  <c r="P42" i="15"/>
  <c r="Z11" i="15"/>
  <c r="AA12" i="15"/>
  <c r="AD12" i="15" s="1"/>
  <c r="K43" i="15"/>
  <c r="N43" i="15"/>
  <c r="L44" i="15"/>
  <c r="O44" i="15" s="1"/>
  <c r="P13" i="15"/>
  <c r="Q14" i="15"/>
  <c r="T14" i="15" s="1"/>
  <c r="K14" i="15"/>
  <c r="L15" i="15"/>
  <c r="O15" i="15" s="1"/>
  <c r="U41" i="15"/>
  <c r="V42" i="15"/>
  <c r="Y42" i="15" s="1"/>
  <c r="U12" i="15"/>
  <c r="V13" i="15"/>
  <c r="Y13" i="15" s="1"/>
  <c r="F44" i="15"/>
  <c r="I44" i="15"/>
  <c r="G45" i="15"/>
  <c r="J45" i="15" s="1"/>
  <c r="Z40" i="15"/>
  <c r="AC40" i="15"/>
  <c r="AA41" i="15"/>
  <c r="AD41" i="15" s="1"/>
  <c r="D44" i="15"/>
  <c r="A44" i="15"/>
  <c r="B45" i="15"/>
  <c r="E45" i="15" s="1"/>
  <c r="X11" i="15"/>
  <c r="B17" i="15"/>
  <c r="E17" i="15" s="1"/>
  <c r="A16" i="15"/>
  <c r="D16" i="15"/>
  <c r="S12" i="15"/>
  <c r="I14" i="15"/>
  <c r="G15" i="15"/>
  <c r="J15" i="15" s="1"/>
  <c r="F14" i="15"/>
  <c r="AC10" i="15"/>
  <c r="N13" i="15"/>
  <c r="X41" i="15" l="1"/>
  <c r="S42" i="15"/>
  <c r="I45" i="15"/>
  <c r="G46" i="15"/>
  <c r="J46" i="15" s="1"/>
  <c r="F45" i="15"/>
  <c r="P14" i="15"/>
  <c r="Q15" i="15"/>
  <c r="T15" i="15" s="1"/>
  <c r="X42" i="15"/>
  <c r="U42" i="15"/>
  <c r="V43" i="15"/>
  <c r="Y43" i="15" s="1"/>
  <c r="Z12" i="15"/>
  <c r="AA13" i="15"/>
  <c r="AD13" i="15" s="1"/>
  <c r="AA42" i="15"/>
  <c r="AD42" i="15" s="1"/>
  <c r="AC41" i="15"/>
  <c r="Z41" i="15"/>
  <c r="V14" i="15"/>
  <c r="Y14" i="15" s="1"/>
  <c r="U13" i="15"/>
  <c r="K15" i="15"/>
  <c r="L16" i="15"/>
  <c r="O16" i="15" s="1"/>
  <c r="N44" i="15"/>
  <c r="L45" i="15"/>
  <c r="O45" i="15" s="1"/>
  <c r="K44" i="15"/>
  <c r="Q44" i="15"/>
  <c r="T44" i="15" s="1"/>
  <c r="P43" i="15"/>
  <c r="S43" i="15"/>
  <c r="B46" i="15"/>
  <c r="E46" i="15" s="1"/>
  <c r="D45" i="15"/>
  <c r="A45" i="15"/>
  <c r="I15" i="15"/>
  <c r="F15" i="15"/>
  <c r="G16" i="15"/>
  <c r="J16" i="15" s="1"/>
  <c r="N14" i="15"/>
  <c r="S13" i="15"/>
  <c r="B18" i="15"/>
  <c r="E18" i="15" s="1"/>
  <c r="A17" i="15"/>
  <c r="D17" i="15"/>
  <c r="X12" i="15"/>
  <c r="AC11" i="15"/>
  <c r="AA43" i="15" l="1"/>
  <c r="AD43" i="15" s="1"/>
  <c r="Z42" i="15"/>
  <c r="AC42" i="15"/>
  <c r="Q45" i="15"/>
  <c r="T45" i="15" s="1"/>
  <c r="P44" i="15"/>
  <c r="S44" i="15"/>
  <c r="V15" i="15"/>
  <c r="Y15" i="15" s="1"/>
  <c r="U14" i="15"/>
  <c r="K16" i="15"/>
  <c r="L17" i="15"/>
  <c r="O17" i="15" s="1"/>
  <c r="Z13" i="15"/>
  <c r="AA14" i="15"/>
  <c r="AD14" i="15" s="1"/>
  <c r="L46" i="15"/>
  <c r="O46" i="15" s="1"/>
  <c r="K45" i="15"/>
  <c r="N45" i="15"/>
  <c r="V44" i="15"/>
  <c r="Y44" i="15" s="1"/>
  <c r="U43" i="15"/>
  <c r="X43" i="15"/>
  <c r="Q16" i="15"/>
  <c r="T16" i="15" s="1"/>
  <c r="P15" i="15"/>
  <c r="F46" i="15"/>
  <c r="G47" i="15"/>
  <c r="J47" i="15" s="1"/>
  <c r="I46" i="15"/>
  <c r="A46" i="15"/>
  <c r="D46" i="15"/>
  <c r="B47" i="15"/>
  <c r="E47" i="15" s="1"/>
  <c r="I16" i="15"/>
  <c r="G17" i="15"/>
  <c r="J17" i="15" s="1"/>
  <c r="F16" i="15"/>
  <c r="AC12" i="15"/>
  <c r="X13" i="15"/>
  <c r="D18" i="15"/>
  <c r="A18" i="15"/>
  <c r="B19" i="15"/>
  <c r="E19" i="15" s="1"/>
  <c r="S14" i="15"/>
  <c r="N15" i="15"/>
  <c r="Q17" i="15" l="1"/>
  <c r="T17" i="15" s="1"/>
  <c r="P16" i="15"/>
  <c r="U44" i="15"/>
  <c r="X44" i="15"/>
  <c r="V45" i="15"/>
  <c r="Y45" i="15" s="1"/>
  <c r="K46" i="15"/>
  <c r="N46" i="15"/>
  <c r="L47" i="15"/>
  <c r="O47" i="15" s="1"/>
  <c r="F47" i="15"/>
  <c r="I47" i="15"/>
  <c r="G48" i="15"/>
  <c r="J48" i="15" s="1"/>
  <c r="Z14" i="15"/>
  <c r="AA15" i="15"/>
  <c r="AD15" i="15" s="1"/>
  <c r="K17" i="15"/>
  <c r="L18" i="15"/>
  <c r="O18" i="15" s="1"/>
  <c r="U15" i="15"/>
  <c r="V16" i="15"/>
  <c r="Y16" i="15" s="1"/>
  <c r="P45" i="15"/>
  <c r="S45" i="15"/>
  <c r="Q46" i="15"/>
  <c r="T46" i="15" s="1"/>
  <c r="Z43" i="15"/>
  <c r="AC43" i="15"/>
  <c r="AA44" i="15"/>
  <c r="AD44" i="15" s="1"/>
  <c r="B48" i="15"/>
  <c r="E48" i="15" s="1"/>
  <c r="D47" i="15"/>
  <c r="A47" i="15"/>
  <c r="S15" i="15"/>
  <c r="AC13" i="15"/>
  <c r="I17" i="15"/>
  <c r="F17" i="15"/>
  <c r="G18" i="15"/>
  <c r="J18" i="15" s="1"/>
  <c r="N16" i="15"/>
  <c r="D19" i="15"/>
  <c r="B20" i="15"/>
  <c r="E20" i="15" s="1"/>
  <c r="A19" i="15"/>
  <c r="X14" i="15"/>
  <c r="AA45" i="15" l="1"/>
  <c r="AD45" i="15" s="1"/>
  <c r="AC44" i="15"/>
  <c r="Z44" i="15"/>
  <c r="Z15" i="15"/>
  <c r="AA16" i="15"/>
  <c r="AD16" i="15" s="1"/>
  <c r="P46" i="15"/>
  <c r="S46" i="15"/>
  <c r="Q47" i="15"/>
  <c r="T47" i="15" s="1"/>
  <c r="K18" i="15"/>
  <c r="L19" i="15"/>
  <c r="O19" i="15" s="1"/>
  <c r="I48" i="15"/>
  <c r="G49" i="15"/>
  <c r="J49" i="15" s="1"/>
  <c r="F48" i="15"/>
  <c r="K47" i="15"/>
  <c r="N47" i="15"/>
  <c r="L48" i="15"/>
  <c r="O48" i="15" s="1"/>
  <c r="U45" i="15"/>
  <c r="X45" i="15"/>
  <c r="V46" i="15"/>
  <c r="Y46" i="15" s="1"/>
  <c r="U16" i="15"/>
  <c r="V17" i="15"/>
  <c r="Y17" i="15" s="1"/>
  <c r="Q18" i="15"/>
  <c r="T18" i="15" s="1"/>
  <c r="P17" i="15"/>
  <c r="B49" i="15"/>
  <c r="E49" i="15" s="1"/>
  <c r="A48" i="15"/>
  <c r="D48" i="15"/>
  <c r="D20" i="15"/>
  <c r="B21" i="15"/>
  <c r="E21" i="15" s="1"/>
  <c r="A20" i="15"/>
  <c r="S16" i="15"/>
  <c r="I18" i="15"/>
  <c r="G19" i="15"/>
  <c r="J19" i="15" s="1"/>
  <c r="F18" i="15"/>
  <c r="X15" i="15"/>
  <c r="AC14" i="15"/>
  <c r="N17" i="15"/>
  <c r="P18" i="15" l="1"/>
  <c r="Q19" i="15"/>
  <c r="T19" i="15" s="1"/>
  <c r="I49" i="15"/>
  <c r="F49" i="15"/>
  <c r="G50" i="15"/>
  <c r="J50" i="15" s="1"/>
  <c r="AC45" i="15"/>
  <c r="Z45" i="15"/>
  <c r="AA46" i="15"/>
  <c r="AD46" i="15" s="1"/>
  <c r="X46" i="15"/>
  <c r="V47" i="15"/>
  <c r="Y47" i="15" s="1"/>
  <c r="U46" i="15"/>
  <c r="N48" i="15"/>
  <c r="L49" i="15"/>
  <c r="O49" i="15" s="1"/>
  <c r="K48" i="15"/>
  <c r="K19" i="15"/>
  <c r="L20" i="15"/>
  <c r="O20" i="15" s="1"/>
  <c r="V18" i="15"/>
  <c r="Y18" i="15" s="1"/>
  <c r="U17" i="15"/>
  <c r="S47" i="15"/>
  <c r="P47" i="15"/>
  <c r="Q48" i="15"/>
  <c r="T48" i="15" s="1"/>
  <c r="AA17" i="15"/>
  <c r="AD17" i="15" s="1"/>
  <c r="Z16" i="15"/>
  <c r="B50" i="15"/>
  <c r="E50" i="15" s="1"/>
  <c r="D49" i="15"/>
  <c r="A49" i="15"/>
  <c r="N18" i="15"/>
  <c r="X16" i="15"/>
  <c r="I19" i="15"/>
  <c r="G20" i="15"/>
  <c r="J20" i="15" s="1"/>
  <c r="F19" i="15"/>
  <c r="S17" i="15"/>
  <c r="D21" i="15"/>
  <c r="A21" i="15"/>
  <c r="B22" i="15"/>
  <c r="E22" i="15" s="1"/>
  <c r="AC15" i="15"/>
  <c r="Z17" i="15" l="1"/>
  <c r="AA18" i="15"/>
  <c r="AD18" i="15" s="1"/>
  <c r="S48" i="15"/>
  <c r="Q49" i="15"/>
  <c r="T49" i="15" s="1"/>
  <c r="P48" i="15"/>
  <c r="AC46" i="15"/>
  <c r="AA47" i="15"/>
  <c r="AD47" i="15" s="1"/>
  <c r="Z46" i="15"/>
  <c r="I50" i="15"/>
  <c r="G51" i="15"/>
  <c r="J51" i="15" s="1"/>
  <c r="F50" i="15"/>
  <c r="P19" i="15"/>
  <c r="Q20" i="15"/>
  <c r="T20" i="15" s="1"/>
  <c r="L21" i="15"/>
  <c r="O21" i="15" s="1"/>
  <c r="K20" i="15"/>
  <c r="V19" i="15"/>
  <c r="Y19" i="15" s="1"/>
  <c r="U18" i="15"/>
  <c r="N49" i="15"/>
  <c r="L50" i="15"/>
  <c r="O50" i="15" s="1"/>
  <c r="K49" i="15"/>
  <c r="X47" i="15"/>
  <c r="V48" i="15"/>
  <c r="Y48" i="15" s="1"/>
  <c r="U47" i="15"/>
  <c r="D50" i="15"/>
  <c r="B51" i="15"/>
  <c r="E51" i="15" s="1"/>
  <c r="A50" i="15"/>
  <c r="A22" i="15"/>
  <c r="B23" i="15"/>
  <c r="E23" i="15" s="1"/>
  <c r="D22" i="15"/>
  <c r="AC16" i="15"/>
  <c r="S18" i="15"/>
  <c r="I20" i="15"/>
  <c r="F20" i="15"/>
  <c r="G21" i="15"/>
  <c r="J21" i="15" s="1"/>
  <c r="X17" i="15"/>
  <c r="N19" i="15"/>
  <c r="P20" i="15" l="1"/>
  <c r="Q21" i="15"/>
  <c r="T21" i="15" s="1"/>
  <c r="AC47" i="15"/>
  <c r="AA48" i="15"/>
  <c r="AD48" i="15" s="1"/>
  <c r="Z47" i="15"/>
  <c r="S49" i="15"/>
  <c r="P49" i="15"/>
  <c r="Q50" i="15"/>
  <c r="T50" i="15" s="1"/>
  <c r="U48" i="15"/>
  <c r="X48" i="15"/>
  <c r="V49" i="15"/>
  <c r="Y49" i="15" s="1"/>
  <c r="U19" i="15"/>
  <c r="V20" i="15"/>
  <c r="Y20" i="15" s="1"/>
  <c r="L51" i="15"/>
  <c r="O51" i="15" s="1"/>
  <c r="K50" i="15"/>
  <c r="N50" i="15"/>
  <c r="Z18" i="15"/>
  <c r="AA19" i="15"/>
  <c r="AD19" i="15" s="1"/>
  <c r="L22" i="15"/>
  <c r="O22" i="15" s="1"/>
  <c r="K21" i="15"/>
  <c r="F51" i="15"/>
  <c r="I51" i="15"/>
  <c r="G52" i="15"/>
  <c r="J52" i="15" s="1"/>
  <c r="D51" i="15"/>
  <c r="A51" i="15"/>
  <c r="B52" i="15"/>
  <c r="E52" i="15" s="1"/>
  <c r="I21" i="15"/>
  <c r="G22" i="15"/>
  <c r="J22" i="15" s="1"/>
  <c r="F21" i="15"/>
  <c r="S19" i="15"/>
  <c r="AC17" i="15"/>
  <c r="N20" i="15"/>
  <c r="X18" i="15"/>
  <c r="A23" i="15"/>
  <c r="B24" i="15"/>
  <c r="E24" i="15" s="1"/>
  <c r="D23" i="15"/>
  <c r="F52" i="15" l="1"/>
  <c r="I52" i="15"/>
  <c r="G53" i="15"/>
  <c r="J53" i="15" s="1"/>
  <c r="V21" i="15"/>
  <c r="Y21" i="15" s="1"/>
  <c r="U20" i="15"/>
  <c r="K22" i="15"/>
  <c r="L23" i="15"/>
  <c r="O23" i="15" s="1"/>
  <c r="Z19" i="15"/>
  <c r="AA20" i="15"/>
  <c r="AD20" i="15" s="1"/>
  <c r="K51" i="15"/>
  <c r="N51" i="15"/>
  <c r="L52" i="15"/>
  <c r="O52" i="15" s="1"/>
  <c r="U49" i="15"/>
  <c r="X49" i="15"/>
  <c r="V50" i="15"/>
  <c r="Y50" i="15" s="1"/>
  <c r="S50" i="15"/>
  <c r="Q51" i="15"/>
  <c r="T51" i="15" s="1"/>
  <c r="P50" i="15"/>
  <c r="P21" i="15"/>
  <c r="Q22" i="15"/>
  <c r="T22" i="15" s="1"/>
  <c r="Z48" i="15"/>
  <c r="AC48" i="15"/>
  <c r="AA49" i="15"/>
  <c r="AD49" i="15" s="1"/>
  <c r="D52" i="15"/>
  <c r="A52" i="15"/>
  <c r="B53" i="15"/>
  <c r="E53" i="15" s="1"/>
  <c r="AC18" i="15"/>
  <c r="D24" i="15"/>
  <c r="B25" i="15"/>
  <c r="E25" i="15" s="1"/>
  <c r="A24" i="15"/>
  <c r="X19" i="15"/>
  <c r="N21" i="15"/>
  <c r="I22" i="15"/>
  <c r="G23" i="15"/>
  <c r="J23" i="15" s="1"/>
  <c r="F22" i="15"/>
  <c r="S20" i="15"/>
  <c r="N52" i="15" l="1"/>
  <c r="L53" i="15"/>
  <c r="O53" i="15" s="1"/>
  <c r="K52" i="15"/>
  <c r="AC49" i="15"/>
  <c r="AA50" i="15"/>
  <c r="AD50" i="15" s="1"/>
  <c r="Z49" i="15"/>
  <c r="P22" i="15"/>
  <c r="Q23" i="15"/>
  <c r="T23" i="15" s="1"/>
  <c r="L24" i="15"/>
  <c r="O24" i="15" s="1"/>
  <c r="K23" i="15"/>
  <c r="I53" i="15"/>
  <c r="G54" i="15"/>
  <c r="J54" i="15" s="1"/>
  <c r="F53" i="15"/>
  <c r="Z20" i="15"/>
  <c r="AA21" i="15"/>
  <c r="AD21" i="15" s="1"/>
  <c r="X50" i="15"/>
  <c r="U50" i="15"/>
  <c r="V51" i="15"/>
  <c r="Y51" i="15" s="1"/>
  <c r="S51" i="15"/>
  <c r="Q52" i="15"/>
  <c r="T52" i="15" s="1"/>
  <c r="P51" i="15"/>
  <c r="U21" i="15"/>
  <c r="V22" i="15"/>
  <c r="Y22" i="15" s="1"/>
  <c r="A53" i="15"/>
  <c r="D53" i="15"/>
  <c r="B54" i="15"/>
  <c r="E54" i="15" s="1"/>
  <c r="N22" i="15"/>
  <c r="S21" i="15"/>
  <c r="I23" i="15"/>
  <c r="G24" i="15"/>
  <c r="J24" i="15" s="1"/>
  <c r="F23" i="15"/>
  <c r="D25" i="15"/>
  <c r="B26" i="15"/>
  <c r="E26" i="15" s="1"/>
  <c r="A25" i="15"/>
  <c r="AC19" i="15"/>
  <c r="X20" i="15"/>
  <c r="P52" i="15" l="1"/>
  <c r="S52" i="15"/>
  <c r="Q53" i="15"/>
  <c r="T53" i="15" s="1"/>
  <c r="U22" i="15"/>
  <c r="V23" i="15"/>
  <c r="Y23" i="15" s="1"/>
  <c r="L54" i="15"/>
  <c r="O54" i="15" s="1"/>
  <c r="K53" i="15"/>
  <c r="N53" i="15"/>
  <c r="I54" i="15"/>
  <c r="G55" i="15"/>
  <c r="J55" i="15" s="1"/>
  <c r="F54" i="15"/>
  <c r="K24" i="15"/>
  <c r="L25" i="15"/>
  <c r="O25" i="15" s="1"/>
  <c r="Z50" i="15"/>
  <c r="AC50" i="15"/>
  <c r="AA51" i="15"/>
  <c r="AD51" i="15" s="1"/>
  <c r="X51" i="15"/>
  <c r="V52" i="15"/>
  <c r="Y52" i="15" s="1"/>
  <c r="U51" i="15"/>
  <c r="AA22" i="15"/>
  <c r="AD22" i="15" s="1"/>
  <c r="Z21" i="15"/>
  <c r="Q24" i="15"/>
  <c r="T24" i="15" s="1"/>
  <c r="P23" i="15"/>
  <c r="D54" i="15"/>
  <c r="A54" i="15"/>
  <c r="B55" i="15"/>
  <c r="E55" i="15" s="1"/>
  <c r="S22" i="15"/>
  <c r="N23" i="15"/>
  <c r="X21" i="15"/>
  <c r="AC20" i="15"/>
  <c r="D26" i="15"/>
  <c r="B27" i="15"/>
  <c r="E27" i="15" s="1"/>
  <c r="A26" i="15"/>
  <c r="I24" i="15"/>
  <c r="F24" i="15"/>
  <c r="G25" i="15"/>
  <c r="J25" i="15" s="1"/>
  <c r="Z22" i="15" l="1"/>
  <c r="AA23" i="15"/>
  <c r="AD23" i="15" s="1"/>
  <c r="AC51" i="15"/>
  <c r="AA52" i="15"/>
  <c r="AD52" i="15" s="1"/>
  <c r="Z51" i="15"/>
  <c r="L26" i="15"/>
  <c r="O26" i="15" s="1"/>
  <c r="K25" i="15"/>
  <c r="L55" i="15"/>
  <c r="O55" i="15" s="1"/>
  <c r="K54" i="15"/>
  <c r="N54" i="15"/>
  <c r="Q54" i="15"/>
  <c r="T54" i="15" s="1"/>
  <c r="S53" i="15"/>
  <c r="P53" i="15"/>
  <c r="Q25" i="15"/>
  <c r="T25" i="15" s="1"/>
  <c r="P24" i="15"/>
  <c r="X52" i="15"/>
  <c r="V53" i="15"/>
  <c r="Y53" i="15" s="1"/>
  <c r="U52" i="15"/>
  <c r="U23" i="15"/>
  <c r="V24" i="15"/>
  <c r="Y24" i="15" s="1"/>
  <c r="G56" i="15"/>
  <c r="J56" i="15" s="1"/>
  <c r="F55" i="15"/>
  <c r="I55" i="15"/>
  <c r="D55" i="15"/>
  <c r="B56" i="15"/>
  <c r="E56" i="15" s="1"/>
  <c r="A55" i="15"/>
  <c r="X22" i="15"/>
  <c r="I25" i="15"/>
  <c r="G26" i="15"/>
  <c r="J26" i="15" s="1"/>
  <c r="F25" i="15"/>
  <c r="N24" i="15"/>
  <c r="B28" i="15"/>
  <c r="E28" i="15" s="1"/>
  <c r="A27" i="15"/>
  <c r="D27" i="15"/>
  <c r="S23" i="15"/>
  <c r="AC21" i="15"/>
  <c r="Q26" i="15" l="1"/>
  <c r="T26" i="15" s="1"/>
  <c r="P25" i="15"/>
  <c r="Q55" i="15"/>
  <c r="T55" i="15" s="1"/>
  <c r="P54" i="15"/>
  <c r="S54" i="15"/>
  <c r="U24" i="15"/>
  <c r="V25" i="15"/>
  <c r="Y25" i="15" s="1"/>
  <c r="K26" i="15"/>
  <c r="L27" i="15"/>
  <c r="O27" i="15" s="1"/>
  <c r="I56" i="15"/>
  <c r="G57" i="15"/>
  <c r="J57" i="15" s="1"/>
  <c r="F56" i="15"/>
  <c r="N55" i="15"/>
  <c r="L56" i="15"/>
  <c r="O56" i="15" s="1"/>
  <c r="K55" i="15"/>
  <c r="Z23" i="15"/>
  <c r="AA24" i="15"/>
  <c r="AD24" i="15" s="1"/>
  <c r="V54" i="15"/>
  <c r="Y54" i="15" s="1"/>
  <c r="X53" i="15"/>
  <c r="U53" i="15"/>
  <c r="AC52" i="15"/>
  <c r="AA53" i="15"/>
  <c r="AD53" i="15" s="1"/>
  <c r="Z52" i="15"/>
  <c r="A56" i="15"/>
  <c r="B57" i="15"/>
  <c r="E57" i="15" s="1"/>
  <c r="D56" i="15"/>
  <c r="D28" i="15"/>
  <c r="B29" i="15"/>
  <c r="E29" i="15" s="1"/>
  <c r="A28" i="15"/>
  <c r="AC22" i="15"/>
  <c r="N25" i="15"/>
  <c r="X23" i="15"/>
  <c r="S24" i="15"/>
  <c r="I26" i="15"/>
  <c r="G27" i="15"/>
  <c r="J27" i="15" s="1"/>
  <c r="F26" i="15"/>
  <c r="L28" i="15" l="1"/>
  <c r="O28" i="15" s="1"/>
  <c r="K27" i="15"/>
  <c r="N56" i="15"/>
  <c r="L57" i="15"/>
  <c r="O57" i="15" s="1"/>
  <c r="K56" i="15"/>
  <c r="G58" i="15"/>
  <c r="J58" i="15" s="1"/>
  <c r="I57" i="15"/>
  <c r="F57" i="15"/>
  <c r="AA25" i="15"/>
  <c r="AD25" i="15" s="1"/>
  <c r="Z24" i="15"/>
  <c r="U25" i="15"/>
  <c r="V26" i="15"/>
  <c r="Y26" i="15" s="1"/>
  <c r="Q56" i="15"/>
  <c r="T56" i="15" s="1"/>
  <c r="S55" i="15"/>
  <c r="P55" i="15"/>
  <c r="AA54" i="15"/>
  <c r="AD54" i="15" s="1"/>
  <c r="Z53" i="15"/>
  <c r="AC53" i="15"/>
  <c r="V55" i="15"/>
  <c r="Y55" i="15" s="1"/>
  <c r="X54" i="15"/>
  <c r="U54" i="15"/>
  <c r="Q27" i="15"/>
  <c r="T27" i="15" s="1"/>
  <c r="P26" i="15"/>
  <c r="D57" i="15"/>
  <c r="A57" i="15"/>
  <c r="B58" i="15"/>
  <c r="E58" i="15" s="1"/>
  <c r="X24" i="15"/>
  <c r="I27" i="15"/>
  <c r="G28" i="15"/>
  <c r="J28" i="15" s="1"/>
  <c r="F27" i="15"/>
  <c r="S25" i="15"/>
  <c r="N26" i="15"/>
  <c r="D29" i="15"/>
  <c r="A29" i="15"/>
  <c r="B30" i="15"/>
  <c r="E30" i="15" s="1"/>
  <c r="AC23" i="15"/>
  <c r="AA55" i="15" l="1"/>
  <c r="AD55" i="15" s="1"/>
  <c r="AC54" i="15"/>
  <c r="Z54" i="15"/>
  <c r="K28" i="15"/>
  <c r="L29" i="15"/>
  <c r="O29" i="15" s="1"/>
  <c r="X55" i="15"/>
  <c r="V56" i="15"/>
  <c r="Y56" i="15" s="1"/>
  <c r="U55" i="15"/>
  <c r="S56" i="15"/>
  <c r="Q57" i="15"/>
  <c r="T57" i="15" s="1"/>
  <c r="P56" i="15"/>
  <c r="AA26" i="15"/>
  <c r="AD26" i="15" s="1"/>
  <c r="Z25" i="15"/>
  <c r="I58" i="15"/>
  <c r="G59" i="15"/>
  <c r="J59" i="15" s="1"/>
  <c r="F58" i="15"/>
  <c r="U26" i="15"/>
  <c r="V27" i="15"/>
  <c r="Y27" i="15" s="1"/>
  <c r="P27" i="15"/>
  <c r="Q28" i="15"/>
  <c r="T28" i="15" s="1"/>
  <c r="N57" i="15"/>
  <c r="L58" i="15"/>
  <c r="O58" i="15" s="1"/>
  <c r="K57" i="15"/>
  <c r="B59" i="15"/>
  <c r="E59" i="15" s="1"/>
  <c r="D58" i="15"/>
  <c r="A58" i="15"/>
  <c r="N27" i="15"/>
  <c r="I28" i="15"/>
  <c r="F28" i="15"/>
  <c r="G29" i="15"/>
  <c r="J29" i="15" s="1"/>
  <c r="X25" i="15"/>
  <c r="AC24" i="15"/>
  <c r="S26" i="15"/>
  <c r="D30" i="15"/>
  <c r="B31" i="15"/>
  <c r="E31" i="15" s="1"/>
  <c r="A30" i="15"/>
  <c r="Z26" i="15" l="1"/>
  <c r="AA27" i="15"/>
  <c r="AD27" i="15" s="1"/>
  <c r="P28" i="15"/>
  <c r="Q29" i="15"/>
  <c r="T29" i="15" s="1"/>
  <c r="X56" i="15"/>
  <c r="V57" i="15"/>
  <c r="Y57" i="15" s="1"/>
  <c r="U56" i="15"/>
  <c r="N58" i="15"/>
  <c r="L59" i="15"/>
  <c r="O59" i="15" s="1"/>
  <c r="K58" i="15"/>
  <c r="U27" i="15"/>
  <c r="V28" i="15"/>
  <c r="Y28" i="15" s="1"/>
  <c r="I59" i="15"/>
  <c r="G60" i="15"/>
  <c r="J60" i="15" s="1"/>
  <c r="F59" i="15"/>
  <c r="K29" i="15"/>
  <c r="L30" i="15"/>
  <c r="O30" i="15" s="1"/>
  <c r="S57" i="15"/>
  <c r="Q58" i="15"/>
  <c r="T58" i="15" s="1"/>
  <c r="P57" i="15"/>
  <c r="AC55" i="15"/>
  <c r="AA56" i="15"/>
  <c r="AD56" i="15" s="1"/>
  <c r="Z55" i="15"/>
  <c r="A59" i="15"/>
  <c r="D59" i="15"/>
  <c r="B60" i="15"/>
  <c r="E60" i="15" s="1"/>
  <c r="D31" i="15"/>
  <c r="A31" i="15"/>
  <c r="B32" i="15"/>
  <c r="E32" i="15" s="1"/>
  <c r="X26" i="15"/>
  <c r="N28" i="15"/>
  <c r="I29" i="15"/>
  <c r="G30" i="15"/>
  <c r="J30" i="15" s="1"/>
  <c r="F29" i="15"/>
  <c r="AC25" i="15"/>
  <c r="S27" i="15"/>
  <c r="L31" i="15" l="1"/>
  <c r="O31" i="15" s="1"/>
  <c r="K30" i="15"/>
  <c r="Q30" i="15"/>
  <c r="T30" i="15" s="1"/>
  <c r="P29" i="15"/>
  <c r="X57" i="15"/>
  <c r="V58" i="15"/>
  <c r="Y58" i="15" s="1"/>
  <c r="U57" i="15"/>
  <c r="AC56" i="15"/>
  <c r="AA57" i="15"/>
  <c r="AD57" i="15" s="1"/>
  <c r="Z56" i="15"/>
  <c r="S58" i="15"/>
  <c r="Q59" i="15"/>
  <c r="T59" i="15" s="1"/>
  <c r="P58" i="15"/>
  <c r="U28" i="15"/>
  <c r="V29" i="15"/>
  <c r="Y29" i="15" s="1"/>
  <c r="N59" i="15"/>
  <c r="L60" i="15"/>
  <c r="O60" i="15" s="1"/>
  <c r="K59" i="15"/>
  <c r="Z27" i="15"/>
  <c r="AA28" i="15"/>
  <c r="AD28" i="15" s="1"/>
  <c r="I60" i="15"/>
  <c r="G61" i="15"/>
  <c r="J61" i="15" s="1"/>
  <c r="F60" i="15"/>
  <c r="D60" i="15"/>
  <c r="A60" i="15"/>
  <c r="B61" i="15"/>
  <c r="E61" i="15" s="1"/>
  <c r="S28" i="15"/>
  <c r="D32" i="15"/>
  <c r="B33" i="15"/>
  <c r="E33" i="15" s="1"/>
  <c r="A32" i="15"/>
  <c r="I30" i="15"/>
  <c r="F30" i="15"/>
  <c r="G31" i="15"/>
  <c r="J31" i="15" s="1"/>
  <c r="AC26" i="15"/>
  <c r="X27" i="15"/>
  <c r="N29" i="15"/>
  <c r="Q60" i="15" l="1"/>
  <c r="T60" i="15" s="1"/>
  <c r="P59" i="15"/>
  <c r="S59" i="15"/>
  <c r="Z28" i="15"/>
  <c r="AA29" i="15"/>
  <c r="AD29" i="15" s="1"/>
  <c r="L61" i="15"/>
  <c r="O61" i="15" s="1"/>
  <c r="K60" i="15"/>
  <c r="N60" i="15"/>
  <c r="I61" i="15"/>
  <c r="G62" i="15"/>
  <c r="J62" i="15" s="1"/>
  <c r="F61" i="15"/>
  <c r="Z57" i="15"/>
  <c r="AC57" i="15"/>
  <c r="AA58" i="15"/>
  <c r="AD58" i="15" s="1"/>
  <c r="Q31" i="15"/>
  <c r="T31" i="15" s="1"/>
  <c r="P30" i="15"/>
  <c r="V59" i="15"/>
  <c r="Y59" i="15" s="1"/>
  <c r="U58" i="15"/>
  <c r="X58" i="15"/>
  <c r="U29" i="15"/>
  <c r="V30" i="15"/>
  <c r="Y30" i="15" s="1"/>
  <c r="L32" i="15"/>
  <c r="O32" i="15" s="1"/>
  <c r="K31" i="15"/>
  <c r="D61" i="15"/>
  <c r="A61" i="15"/>
  <c r="B62" i="15"/>
  <c r="E62" i="15" s="1"/>
  <c r="X28" i="15"/>
  <c r="I31" i="15"/>
  <c r="G32" i="15"/>
  <c r="J32" i="15" s="1"/>
  <c r="F31" i="15"/>
  <c r="S29" i="15"/>
  <c r="AC27" i="15"/>
  <c r="N30" i="15"/>
  <c r="D33" i="15"/>
  <c r="A33" i="15"/>
  <c r="B34" i="15"/>
  <c r="E34" i="15" s="1"/>
  <c r="F62" i="15" l="1"/>
  <c r="I62" i="15"/>
  <c r="G63" i="15"/>
  <c r="J63" i="15" s="1"/>
  <c r="K61" i="15"/>
  <c r="N61" i="15"/>
  <c r="L62" i="15"/>
  <c r="O62" i="15" s="1"/>
  <c r="K32" i="15"/>
  <c r="L33" i="15"/>
  <c r="O33" i="15" s="1"/>
  <c r="U30" i="15"/>
  <c r="V31" i="15"/>
  <c r="Y31" i="15" s="1"/>
  <c r="AA59" i="15"/>
  <c r="AD59" i="15" s="1"/>
  <c r="Z58" i="15"/>
  <c r="AC58" i="15"/>
  <c r="AA30" i="15"/>
  <c r="AD30" i="15" s="1"/>
  <c r="Z29" i="15"/>
  <c r="P31" i="15"/>
  <c r="Q32" i="15"/>
  <c r="T32" i="15" s="1"/>
  <c r="U59" i="15"/>
  <c r="X59" i="15"/>
  <c r="V60" i="15"/>
  <c r="Y60" i="15" s="1"/>
  <c r="P60" i="15"/>
  <c r="S60" i="15"/>
  <c r="Q61" i="15"/>
  <c r="T61" i="15" s="1"/>
  <c r="D62" i="15"/>
  <c r="A62" i="15"/>
  <c r="B63" i="15"/>
  <c r="D34" i="15"/>
  <c r="B35" i="15"/>
  <c r="E35" i="15" s="1"/>
  <c r="A34" i="15"/>
  <c r="S30" i="15"/>
  <c r="I32" i="15"/>
  <c r="F32" i="15"/>
  <c r="G33" i="15"/>
  <c r="J33" i="15" s="1"/>
  <c r="AC28" i="15"/>
  <c r="X29" i="15"/>
  <c r="N31" i="15"/>
  <c r="B64" i="15" l="1"/>
  <c r="E63" i="15"/>
  <c r="S61" i="15"/>
  <c r="Q62" i="15"/>
  <c r="T62" i="15" s="1"/>
  <c r="P61" i="15"/>
  <c r="X60" i="15"/>
  <c r="V61" i="15"/>
  <c r="Y61" i="15" s="1"/>
  <c r="U60" i="15"/>
  <c r="P32" i="15"/>
  <c r="Q33" i="15"/>
  <c r="T33" i="15" s="1"/>
  <c r="V32" i="15"/>
  <c r="Y32" i="15" s="1"/>
  <c r="U31" i="15"/>
  <c r="N62" i="15"/>
  <c r="L63" i="15"/>
  <c r="O63" i="15" s="1"/>
  <c r="K62" i="15"/>
  <c r="I63" i="15"/>
  <c r="G64" i="15"/>
  <c r="J64" i="15" s="1"/>
  <c r="F63" i="15"/>
  <c r="L34" i="15"/>
  <c r="O34" i="15" s="1"/>
  <c r="K33" i="15"/>
  <c r="AA31" i="15"/>
  <c r="AD31" i="15" s="1"/>
  <c r="Z30" i="15"/>
  <c r="AC59" i="15"/>
  <c r="Z59" i="15"/>
  <c r="AA60" i="15"/>
  <c r="AD60" i="15" s="1"/>
  <c r="A63" i="15"/>
  <c r="D63" i="15"/>
  <c r="I33" i="15"/>
  <c r="G34" i="15"/>
  <c r="J34" i="15" s="1"/>
  <c r="F33" i="15"/>
  <c r="X30" i="15"/>
  <c r="S31" i="15"/>
  <c r="D35" i="15"/>
  <c r="A35" i="15"/>
  <c r="B36" i="15"/>
  <c r="E36" i="15" s="1"/>
  <c r="AC29" i="15"/>
  <c r="N32" i="15"/>
  <c r="B65" i="15" l="1"/>
  <c r="E64" i="15"/>
  <c r="D64" i="15"/>
  <c r="A64" i="15"/>
  <c r="AA32" i="15"/>
  <c r="AD32" i="15" s="1"/>
  <c r="Z31" i="15"/>
  <c r="S62" i="15"/>
  <c r="Q63" i="15"/>
  <c r="T63" i="15" s="1"/>
  <c r="P62" i="15"/>
  <c r="AC60" i="15"/>
  <c r="AA61" i="15"/>
  <c r="AD61" i="15" s="1"/>
  <c r="Z60" i="15"/>
  <c r="N63" i="15"/>
  <c r="L64" i="15"/>
  <c r="O64" i="15" s="1"/>
  <c r="K63" i="15"/>
  <c r="X61" i="15"/>
  <c r="V62" i="15"/>
  <c r="Y62" i="15" s="1"/>
  <c r="U61" i="15"/>
  <c r="P33" i="15"/>
  <c r="Q34" i="15"/>
  <c r="T34" i="15" s="1"/>
  <c r="I64" i="15"/>
  <c r="G65" i="15"/>
  <c r="J65" i="15" s="1"/>
  <c r="F64" i="15"/>
  <c r="U32" i="15"/>
  <c r="V33" i="15"/>
  <c r="Y33" i="15" s="1"/>
  <c r="K34" i="15"/>
  <c r="L35" i="15"/>
  <c r="O35" i="15" s="1"/>
  <c r="N33" i="15"/>
  <c r="AC30" i="15"/>
  <c r="X31" i="15"/>
  <c r="I34" i="15"/>
  <c r="F34" i="15"/>
  <c r="G35" i="15"/>
  <c r="J35" i="15" s="1"/>
  <c r="A36" i="15"/>
  <c r="D36" i="15"/>
  <c r="S32" i="15"/>
  <c r="D65" i="15" l="1"/>
  <c r="E65" i="15"/>
  <c r="A65" i="15"/>
  <c r="B66" i="15"/>
  <c r="L36" i="15"/>
  <c r="K35" i="15"/>
  <c r="P34" i="15"/>
  <c r="Q35" i="15"/>
  <c r="T35" i="15" s="1"/>
  <c r="X62" i="15"/>
  <c r="V63" i="15"/>
  <c r="Y63" i="15" s="1"/>
  <c r="U62" i="15"/>
  <c r="K64" i="15"/>
  <c r="N64" i="15"/>
  <c r="L65" i="15"/>
  <c r="O65" i="15" s="1"/>
  <c r="Z61" i="15"/>
  <c r="AC61" i="15"/>
  <c r="AA62" i="15"/>
  <c r="AD62" i="15" s="1"/>
  <c r="S63" i="15"/>
  <c r="Q64" i="15"/>
  <c r="T64" i="15" s="1"/>
  <c r="P63" i="15"/>
  <c r="F65" i="15"/>
  <c r="I65" i="15"/>
  <c r="G66" i="15"/>
  <c r="J66" i="15" s="1"/>
  <c r="V34" i="15"/>
  <c r="Y34" i="15" s="1"/>
  <c r="U33" i="15"/>
  <c r="Z32" i="15"/>
  <c r="AA33" i="15"/>
  <c r="AD33" i="15" s="1"/>
  <c r="I35" i="15"/>
  <c r="G36" i="15"/>
  <c r="J36" i="15" s="1"/>
  <c r="F35" i="15"/>
  <c r="N34" i="15"/>
  <c r="S33" i="15"/>
  <c r="AC31" i="15"/>
  <c r="X32" i="15"/>
  <c r="E66" i="15" l="1"/>
  <c r="D66" i="15"/>
  <c r="B67" i="15"/>
  <c r="A66" i="15"/>
  <c r="K36" i="15"/>
  <c r="O36" i="15"/>
  <c r="I66" i="15"/>
  <c r="F66" i="15"/>
  <c r="G67" i="15"/>
  <c r="J67" i="15" s="1"/>
  <c r="N65" i="15"/>
  <c r="K65" i="15"/>
  <c r="L66" i="15"/>
  <c r="O66" i="15" s="1"/>
  <c r="P35" i="15"/>
  <c r="Q36" i="15"/>
  <c r="Q65" i="15"/>
  <c r="T65" i="15" s="1"/>
  <c r="S64" i="15"/>
  <c r="P64" i="15"/>
  <c r="V64" i="15"/>
  <c r="Y64" i="15" s="1"/>
  <c r="X63" i="15"/>
  <c r="U63" i="15"/>
  <c r="Z33" i="15"/>
  <c r="AA34" i="15"/>
  <c r="AD34" i="15" s="1"/>
  <c r="AA63" i="15"/>
  <c r="AD63" i="15" s="1"/>
  <c r="AC62" i="15"/>
  <c r="Z62" i="15"/>
  <c r="V35" i="15"/>
  <c r="Y35" i="15" s="1"/>
  <c r="U34" i="15"/>
  <c r="N35" i="15"/>
  <c r="F36" i="15"/>
  <c r="I36" i="15"/>
  <c r="S34" i="15"/>
  <c r="X33" i="15"/>
  <c r="AC32" i="15"/>
  <c r="D67" i="15" l="1"/>
  <c r="E67" i="15"/>
  <c r="A67" i="15"/>
  <c r="B68" i="15"/>
  <c r="P36" i="15"/>
  <c r="T36" i="15"/>
  <c r="Z34" i="15"/>
  <c r="AA35" i="15"/>
  <c r="AD35" i="15" s="1"/>
  <c r="V65" i="15"/>
  <c r="Y65" i="15" s="1"/>
  <c r="X64" i="15"/>
  <c r="U64" i="15"/>
  <c r="S65" i="15"/>
  <c r="Q66" i="15"/>
  <c r="T66" i="15" s="1"/>
  <c r="P65" i="15"/>
  <c r="N66" i="15"/>
  <c r="L67" i="15"/>
  <c r="O67" i="15" s="1"/>
  <c r="K66" i="15"/>
  <c r="I67" i="15"/>
  <c r="G68" i="15"/>
  <c r="J68" i="15" s="1"/>
  <c r="F67" i="15"/>
  <c r="AC63" i="15"/>
  <c r="AA64" i="15"/>
  <c r="AD64" i="15" s="1"/>
  <c r="Z63" i="15"/>
  <c r="U35" i="15"/>
  <c r="V36" i="15"/>
  <c r="S35" i="15"/>
  <c r="N36" i="15"/>
  <c r="X34" i="15"/>
  <c r="AC33" i="15"/>
  <c r="E68" i="15" l="1"/>
  <c r="D68" i="15"/>
  <c r="B69" i="15"/>
  <c r="A68" i="15"/>
  <c r="U36" i="15"/>
  <c r="Y36" i="15"/>
  <c r="V66" i="15"/>
  <c r="Y66" i="15" s="1"/>
  <c r="X65" i="15"/>
  <c r="U65" i="15"/>
  <c r="AA36" i="15"/>
  <c r="Z35" i="15"/>
  <c r="AA65" i="15"/>
  <c r="AD65" i="15" s="1"/>
  <c r="AC64" i="15"/>
  <c r="Z64" i="15"/>
  <c r="I68" i="15"/>
  <c r="F68" i="15"/>
  <c r="G69" i="15"/>
  <c r="J69" i="15" s="1"/>
  <c r="L68" i="15"/>
  <c r="O68" i="15" s="1"/>
  <c r="N67" i="15"/>
  <c r="K67" i="15"/>
  <c r="Q67" i="15"/>
  <c r="T67" i="15" s="1"/>
  <c r="S66" i="15"/>
  <c r="P66" i="15"/>
  <c r="AC34" i="15"/>
  <c r="S36" i="15"/>
  <c r="X35" i="15"/>
  <c r="E69" i="15" l="1"/>
  <c r="D69" i="15"/>
  <c r="A69" i="15"/>
  <c r="B70" i="15"/>
  <c r="Z36" i="15"/>
  <c r="AD36" i="15"/>
  <c r="S67" i="15"/>
  <c r="Q68" i="15"/>
  <c r="T68" i="15" s="1"/>
  <c r="P67" i="15"/>
  <c r="N68" i="15"/>
  <c r="L69" i="15"/>
  <c r="O69" i="15" s="1"/>
  <c r="K68" i="15"/>
  <c r="AC65" i="15"/>
  <c r="AA66" i="15"/>
  <c r="AD66" i="15" s="1"/>
  <c r="Z65" i="15"/>
  <c r="I69" i="15"/>
  <c r="G70" i="15"/>
  <c r="J70" i="15" s="1"/>
  <c r="F69" i="15"/>
  <c r="X66" i="15"/>
  <c r="V67" i="15"/>
  <c r="Y67" i="15" s="1"/>
  <c r="U66" i="15"/>
  <c r="AC35" i="15"/>
  <c r="X36" i="15"/>
  <c r="A70" i="15" l="1"/>
  <c r="E70" i="15"/>
  <c r="D70" i="15"/>
  <c r="X67" i="15"/>
  <c r="V68" i="15"/>
  <c r="Y68" i="15" s="1"/>
  <c r="U67" i="15"/>
  <c r="I70" i="15"/>
  <c r="F70" i="15"/>
  <c r="AC66" i="15"/>
  <c r="AA67" i="15"/>
  <c r="AD67" i="15" s="1"/>
  <c r="Z66" i="15"/>
  <c r="N69" i="15"/>
  <c r="L70" i="15"/>
  <c r="O70" i="15" s="1"/>
  <c r="K69" i="15"/>
  <c r="S68" i="15"/>
  <c r="Q69" i="15"/>
  <c r="T69" i="15" s="1"/>
  <c r="P68" i="15"/>
  <c r="AC36" i="15"/>
  <c r="P69" i="15" l="1"/>
  <c r="S69" i="15"/>
  <c r="Q70" i="15"/>
  <c r="T70" i="15" s="1"/>
  <c r="U68" i="15"/>
  <c r="X68" i="15"/>
  <c r="V69" i="15"/>
  <c r="Y69" i="15" s="1"/>
  <c r="Z67" i="15"/>
  <c r="AC67" i="15"/>
  <c r="AA68" i="15"/>
  <c r="AD68" i="15" s="1"/>
  <c r="K70" i="15"/>
  <c r="N70" i="15"/>
  <c r="AC68" i="15" l="1"/>
  <c r="AA69" i="15"/>
  <c r="AD69" i="15" s="1"/>
  <c r="Z68" i="15"/>
  <c r="S70" i="15"/>
  <c r="P70" i="15"/>
  <c r="X69" i="15"/>
  <c r="V70" i="15"/>
  <c r="Y70" i="15" s="1"/>
  <c r="U69" i="15"/>
  <c r="Z69" i="15" l="1"/>
  <c r="AC69" i="15"/>
  <c r="AA70" i="15"/>
  <c r="AD70" i="15" s="1"/>
  <c r="U70" i="15"/>
  <c r="X70" i="15"/>
  <c r="AC70" i="15" l="1"/>
  <c r="Z70" i="15"/>
  <c r="C71" i="15" l="1"/>
  <c r="H71" i="15"/>
  <c r="M71" i="15"/>
  <c r="R71" i="15"/>
  <c r="W71" i="15"/>
  <c r="AB71" i="15"/>
  <c r="AB37" i="15"/>
  <c r="W37" i="15"/>
  <c r="R37" i="15"/>
  <c r="M37" i="15"/>
  <c r="H37" i="15"/>
  <c r="H67" i="16"/>
  <c r="C26" i="12" s="1"/>
  <c r="G67" i="16"/>
  <c r="C25" i="12" s="1"/>
  <c r="F67" i="16"/>
  <c r="C24" i="12" s="1"/>
  <c r="E24" i="12" s="1"/>
  <c r="E67" i="16"/>
  <c r="C37" i="15"/>
  <c r="E23" i="12" l="1"/>
  <c r="AC2" i="15"/>
  <c r="AC3" i="15" s="1"/>
  <c r="E25" i="12"/>
  <c r="E26" i="12" l="1"/>
  <c r="E22" i="12" l="1"/>
  <c r="E27" i="12" s="1"/>
</calcChain>
</file>

<file path=xl/sharedStrings.xml><?xml version="1.0" encoding="utf-8"?>
<sst xmlns="http://schemas.openxmlformats.org/spreadsheetml/2006/main" count="122" uniqueCount="81">
  <si>
    <t>Dato</t>
  </si>
  <si>
    <t>Navn</t>
  </si>
  <si>
    <t>Sæt X, hvis turen har taget mere end 5 timer</t>
  </si>
  <si>
    <t>Omkostningsgodtgørelse i alt</t>
  </si>
  <si>
    <t>Antal km.
retur</t>
  </si>
  <si>
    <t>Kørsels- og rejsegodtgørelse</t>
  </si>
  <si>
    <t>Hvilket hold træner du?</t>
  </si>
  <si>
    <t>Rejse</t>
  </si>
  <si>
    <t>Antal</t>
  </si>
  <si>
    <t>Sats</t>
  </si>
  <si>
    <t>Kr.</t>
  </si>
  <si>
    <t>Overnatning</t>
  </si>
  <si>
    <t>Sæt X, hvis turen har taget mere end 24 timer og du har overnattet</t>
  </si>
  <si>
    <t>Adresse</t>
  </si>
  <si>
    <t>Sæt X, hvis du har været dommer (max. 2 kampe pr. dag)</t>
  </si>
  <si>
    <t>Dommer</t>
  </si>
  <si>
    <t>Kørt fra
(fuld adresse/postnr./by)</t>
  </si>
  <si>
    <t>Kørt til
(fuld adresse/postnr./by)</t>
  </si>
  <si>
    <t>Underskrift</t>
  </si>
  <si>
    <t>Øvrige udgifter iht. medsendte kvitteringer</t>
  </si>
  <si>
    <t>Januar</t>
  </si>
  <si>
    <t>Februar</t>
  </si>
  <si>
    <t>Marts</t>
  </si>
  <si>
    <t>April</t>
  </si>
  <si>
    <t>Juni</t>
  </si>
  <si>
    <t>Juli</t>
  </si>
  <si>
    <t>August</t>
  </si>
  <si>
    <t>September</t>
  </si>
  <si>
    <t>Oktober</t>
  </si>
  <si>
    <t>November</t>
  </si>
  <si>
    <t>December</t>
  </si>
  <si>
    <t>Maj</t>
  </si>
  <si>
    <t>Din banks reg.nr.</t>
  </si>
  <si>
    <t>2. juledag</t>
  </si>
  <si>
    <t>1. juledag</t>
  </si>
  <si>
    <t>Store Bededag</t>
  </si>
  <si>
    <t>Palmesøndag</t>
  </si>
  <si>
    <t>2. pinsedag</t>
  </si>
  <si>
    <t>Pinsedag</t>
  </si>
  <si>
    <t>Kristi Himmelfart</t>
  </si>
  <si>
    <t>Grundlovsdag</t>
  </si>
  <si>
    <t>2. påskedag</t>
  </si>
  <si>
    <t>Påskedag</t>
  </si>
  <si>
    <t>Langfredag</t>
  </si>
  <si>
    <t>Skærtorsdag</t>
  </si>
  <si>
    <t>Nytårsdag</t>
  </si>
  <si>
    <t>Antal km. retur mellem klubhuset og hjemadresse:</t>
  </si>
  <si>
    <t>Antal kørte km. overføres automatisk til hovedskemaet</t>
  </si>
  <si>
    <t>Antal gange kørt (ovf. automatisk fra de grønne felter):</t>
  </si>
  <si>
    <t>Total antal km. kørt fra hjem til klubhus og retur:</t>
  </si>
  <si>
    <t>Kontingent betalt til Chang for indeværende sæson</t>
  </si>
  <si>
    <t>Postnr.</t>
  </si>
  <si>
    <t>By</t>
  </si>
  <si>
    <t>Dit kontonummer</t>
  </si>
  <si>
    <t>Tast kun i de blå felter. Det er vigtigt, at alle adresser er fyldestgørende og nøjagtige.</t>
  </si>
  <si>
    <t>Skemaets totaler i linje 67 overføres automatisk til hovedskemaet</t>
  </si>
  <si>
    <r>
      <t>Formål med rejsen
(f.eks. "kamp mod xxx" eller 
"scouting xxx - yyy</t>
    </r>
    <r>
      <rPr>
        <b/>
        <i/>
        <sz val="12"/>
        <color theme="1"/>
        <rFont val="Calibri"/>
        <family val="2"/>
      </rPr>
      <t>"</t>
    </r>
    <r>
      <rPr>
        <b/>
        <sz val="12"/>
        <color theme="1"/>
        <rFont val="Calibri"/>
        <family val="2"/>
        <scheme val="minor"/>
      </rPr>
      <t>)</t>
    </r>
  </si>
  <si>
    <t>Godtgørelse i alt. Overføres automatisk til hovedskemaet.</t>
  </si>
  <si>
    <t>Rejsegodtgørelse, jf. skema</t>
  </si>
  <si>
    <t>Overnatning, jf. skema</t>
  </si>
  <si>
    <t>Dommergerning, jf. skema</t>
  </si>
  <si>
    <t>År</t>
  </si>
  <si>
    <t>Pinsedag/Gr.lovsdag</t>
  </si>
  <si>
    <t>2. Påskedag</t>
  </si>
  <si>
    <t>2. Pinsedag</t>
  </si>
  <si>
    <t>1. Juledag</t>
  </si>
  <si>
    <t>2. Juledag</t>
  </si>
  <si>
    <t>Nytårsaften</t>
  </si>
  <si>
    <t>Juleaften</t>
  </si>
  <si>
    <t>Personlige oplysninger</t>
  </si>
  <si>
    <t>Telefon- og internetudgifter (max. kr. 2.450 pr. år)</t>
  </si>
  <si>
    <t>Administrative udgifter (max. kr. 1.500 pr. år)</t>
  </si>
  <si>
    <t>Udgifter til køb og vask af sportstøj (max. kr. 2.050 pr. år)</t>
  </si>
  <si>
    <t>Samlet opgørelse</t>
  </si>
  <si>
    <t>Kørselsgodtgørelse til klubhus, jf. skema</t>
  </si>
  <si>
    <t>Kørselsgodtgørelse i øvrigt, jf. skema</t>
  </si>
  <si>
    <r>
      <rPr>
        <b/>
        <sz val="15"/>
        <rFont val="Calibri"/>
        <family val="2"/>
      </rPr>
      <t>Indtast i det gule felt</t>
    </r>
    <r>
      <rPr>
        <sz val="15"/>
        <color theme="1"/>
        <rFont val="Calibri"/>
        <family val="2"/>
        <scheme val="minor"/>
      </rPr>
      <t>, hvor mange km. du har retur til klubhuset fra din hjemadresse</t>
    </r>
  </si>
  <si>
    <t>Skattefri omkostningsgodtgørelse for 2023</t>
  </si>
  <si>
    <t>Kørsel i egen bil</t>
  </si>
  <si>
    <r>
      <rPr>
        <b/>
        <sz val="15"/>
        <rFont val="Calibri"/>
        <family val="2"/>
      </rPr>
      <t xml:space="preserve">Sæt kryds </t>
    </r>
    <r>
      <rPr>
        <b/>
        <sz val="15"/>
        <rFont val="Calibri"/>
        <family val="2"/>
        <scheme val="minor"/>
      </rPr>
      <t>i de grønne felter</t>
    </r>
    <r>
      <rPr>
        <sz val="15"/>
        <color theme="1"/>
        <rFont val="Calibri"/>
        <family val="2"/>
        <scheme val="minor"/>
      </rPr>
      <t>, hvis du i egen bil har kørt til og fra klubhuset fra din hjemmeadresse</t>
    </r>
  </si>
  <si>
    <r>
      <t xml:space="preserve">Dato
</t>
    </r>
    <r>
      <rPr>
        <b/>
        <sz val="8"/>
        <color rgb="FF0070C0"/>
        <rFont val="Calibri"/>
        <family val="2"/>
      </rPr>
      <t>(indtastes som:
dd-mm-åååå
fx 23-10-2023)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</si>
</sst>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_-;\-* #,##0.00\ _k_r_._-;_-* &quot;-&quot;??\ _k_r_._-;_-@_-"/>
    <numFmt numFmtId="165" formatCode="d"/>
    <numFmt numFmtId="166" formatCode="ddd"/>
    <numFmt numFmtId="167" formatCode="mmmm"/>
  </numFmts>
  <fonts count="3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1"/>
      <name val="Calibri"/>
      <family val="2"/>
      <scheme val="minor"/>
    </font>
    <font>
      <sz val="15"/>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20"/>
      <color theme="1"/>
      <name val="Calibri"/>
      <family val="2"/>
      <scheme val="minor"/>
    </font>
    <font>
      <b/>
      <sz val="14"/>
      <color theme="1"/>
      <name val="Calibri"/>
      <family val="2"/>
      <scheme val="minor"/>
    </font>
    <font>
      <sz val="11"/>
      <color theme="1"/>
      <name val="Arial"/>
      <family val="2"/>
    </font>
    <font>
      <u val="singleAccounting"/>
      <sz val="11"/>
      <color theme="1"/>
      <name val="Calibri"/>
      <family val="2"/>
      <scheme val="minor"/>
    </font>
    <font>
      <b/>
      <i/>
      <sz val="12"/>
      <color theme="1"/>
      <name val="Calibri"/>
      <family val="2"/>
    </font>
    <font>
      <sz val="12"/>
      <color theme="1"/>
      <name val="Calibri"/>
      <family val="2"/>
      <scheme val="minor"/>
    </font>
    <font>
      <sz val="7"/>
      <color theme="0"/>
      <name val="Helvetica"/>
      <family val="2"/>
    </font>
    <font>
      <sz val="9"/>
      <color indexed="8"/>
      <name val="Helvetica"/>
      <family val="2"/>
    </font>
    <font>
      <sz val="7"/>
      <color indexed="8"/>
      <name val="Helvetica"/>
      <family val="2"/>
    </font>
    <font>
      <sz val="9"/>
      <color theme="0"/>
      <name val="Helvetica"/>
      <family val="2"/>
    </font>
    <font>
      <sz val="11"/>
      <color indexed="8"/>
      <name val="Calibri"/>
      <family val="2"/>
    </font>
    <font>
      <sz val="10"/>
      <color theme="1"/>
      <name val="Helvetica"/>
      <family val="2"/>
    </font>
    <font>
      <sz val="8"/>
      <color theme="1"/>
      <name val="Helvetica"/>
      <family val="2"/>
    </font>
    <font>
      <b/>
      <sz val="16"/>
      <color theme="0"/>
      <name val="Helvetica"/>
      <family val="2"/>
    </font>
    <font>
      <b/>
      <sz val="15"/>
      <name val="Calibri"/>
      <family val="2"/>
    </font>
    <font>
      <b/>
      <sz val="15"/>
      <name val="Calibri"/>
      <family val="2"/>
      <scheme val="minor"/>
    </font>
    <font>
      <sz val="15"/>
      <name val="Calibri"/>
      <family val="2"/>
    </font>
    <font>
      <sz val="11"/>
      <name val="Calibri"/>
      <family val="2"/>
      <scheme val="minor"/>
    </font>
    <font>
      <b/>
      <sz val="8"/>
      <color rgb="FF0070C0"/>
      <name val="Calibri"/>
      <family val="2"/>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right/>
      <top style="thin">
        <color auto="1"/>
      </top>
      <bottom/>
      <diagonal/>
    </border>
    <border>
      <left/>
      <right/>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indexed="64"/>
      </left>
      <right style="thin">
        <color indexed="64"/>
      </right>
      <top style="thin">
        <color auto="1"/>
      </top>
      <bottom style="medium">
        <color indexed="64"/>
      </bottom>
      <diagonal/>
    </border>
    <border>
      <left/>
      <right/>
      <top/>
      <bottom style="medium">
        <color indexed="64"/>
      </bottom>
      <diagonal/>
    </border>
  </borders>
  <cellStyleXfs count="4">
    <xf numFmtId="0" fontId="0" fillId="0" borderId="0"/>
    <xf numFmtId="164" fontId="15" fillId="0" borderId="0" applyFont="0" applyFill="0" applyBorder="0" applyAlignment="0" applyProtection="0"/>
    <xf numFmtId="0" fontId="2" fillId="0" borderId="0"/>
    <xf numFmtId="0" fontId="23" fillId="0" borderId="0" applyNumberFormat="0" applyFont="0" applyFill="0" applyBorder="0" applyAlignment="0" applyProtection="0"/>
  </cellStyleXfs>
  <cellXfs count="134">
    <xf numFmtId="0" fontId="0" fillId="0" borderId="0" xfId="0"/>
    <xf numFmtId="14" fontId="5" fillId="3" borderId="6" xfId="0" applyNumberFormat="1" applyFont="1" applyFill="1" applyBorder="1" applyAlignment="1" applyProtection="1">
      <alignment horizontal="center" vertical="center" wrapText="1"/>
      <protection locked="0"/>
    </xf>
    <xf numFmtId="3" fontId="5" fillId="3" borderId="25" xfId="0" applyNumberFormat="1" applyFont="1" applyFill="1" applyBorder="1" applyAlignment="1" applyProtection="1">
      <alignment horizontal="center" vertical="center" wrapText="1"/>
      <protection locked="0"/>
    </xf>
    <xf numFmtId="4" fontId="5" fillId="3" borderId="7" xfId="0" applyNumberFormat="1" applyFont="1" applyFill="1" applyBorder="1" applyAlignment="1" applyProtection="1">
      <alignment horizontal="center"/>
      <protection locked="0"/>
    </xf>
    <xf numFmtId="4" fontId="5" fillId="3" borderId="9" xfId="0" applyNumberFormat="1" applyFont="1" applyFill="1" applyBorder="1" applyAlignment="1" applyProtection="1">
      <alignment horizontal="center"/>
      <protection locked="0"/>
    </xf>
    <xf numFmtId="0" fontId="13" fillId="4" borderId="14" xfId="0" applyFont="1" applyFill="1" applyBorder="1"/>
    <xf numFmtId="0" fontId="13" fillId="4" borderId="15" xfId="0" applyFont="1" applyFill="1" applyBorder="1"/>
    <xf numFmtId="0" fontId="13" fillId="4" borderId="16" xfId="0" applyFont="1" applyFill="1" applyBorder="1"/>
    <xf numFmtId="0" fontId="6" fillId="0" borderId="0" xfId="0" applyFont="1"/>
    <xf numFmtId="3" fontId="6" fillId="0" borderId="0" xfId="0" applyNumberFormat="1" applyFont="1" applyAlignment="1">
      <alignment horizontal="center"/>
    </xf>
    <xf numFmtId="4" fontId="6" fillId="0" borderId="0" xfId="0" applyNumberFormat="1" applyFont="1" applyAlignment="1">
      <alignment horizontal="center"/>
    </xf>
    <xf numFmtId="0" fontId="6" fillId="0" borderId="0" xfId="0" applyFont="1" applyAlignment="1">
      <alignment vertical="center" wrapText="1"/>
    </xf>
    <xf numFmtId="0" fontId="7" fillId="4" borderId="23" xfId="0" applyFont="1" applyFill="1" applyBorder="1"/>
    <xf numFmtId="0" fontId="7" fillId="4" borderId="19" xfId="0" applyFont="1" applyFill="1" applyBorder="1"/>
    <xf numFmtId="0" fontId="7" fillId="4" borderId="32" xfId="0" applyFont="1" applyFill="1" applyBorder="1" applyAlignment="1">
      <alignment horizontal="center" wrapText="1"/>
    </xf>
    <xf numFmtId="0" fontId="7" fillId="4" borderId="20" xfId="0" applyFont="1" applyFill="1" applyBorder="1"/>
    <xf numFmtId="0" fontId="9" fillId="0" borderId="8" xfId="0" applyFont="1" applyBorder="1" applyAlignment="1">
      <alignment horizontal="left" vertical="center" wrapText="1"/>
    </xf>
    <xf numFmtId="164" fontId="16" fillId="5" borderId="26" xfId="1" applyFont="1" applyFill="1" applyBorder="1" applyAlignment="1" applyProtection="1">
      <alignment horizontal="center"/>
    </xf>
    <xf numFmtId="4" fontId="5" fillId="0" borderId="9" xfId="0" applyNumberFormat="1" applyFont="1" applyBorder="1" applyAlignment="1">
      <alignment horizontal="center"/>
    </xf>
    <xf numFmtId="3" fontId="5" fillId="0" borderId="1" xfId="0" applyNumberFormat="1" applyFont="1" applyBorder="1" applyAlignment="1">
      <alignment horizontal="center"/>
    </xf>
    <xf numFmtId="4" fontId="5" fillId="0" borderId="1" xfId="0" applyNumberFormat="1" applyFont="1" applyBorder="1" applyAlignment="1">
      <alignment horizontal="center"/>
    </xf>
    <xf numFmtId="3" fontId="5" fillId="0" borderId="26" xfId="0" applyNumberFormat="1" applyFont="1" applyBorder="1" applyAlignment="1">
      <alignment horizontal="center"/>
    </xf>
    <xf numFmtId="4" fontId="5" fillId="0" borderId="26" xfId="0" applyNumberFormat="1" applyFont="1" applyBorder="1" applyAlignment="1">
      <alignment horizontal="center"/>
    </xf>
    <xf numFmtId="4" fontId="5" fillId="0" borderId="33" xfId="0" applyNumberFormat="1" applyFont="1" applyBorder="1" applyAlignment="1">
      <alignment horizontal="center"/>
    </xf>
    <xf numFmtId="0" fontId="8" fillId="0" borderId="0" xfId="0" applyFont="1"/>
    <xf numFmtId="4" fontId="12" fillId="0" borderId="34" xfId="0" applyNumberFormat="1" applyFont="1" applyBorder="1" applyAlignment="1">
      <alignment horizontal="center"/>
    </xf>
    <xf numFmtId="0" fontId="10" fillId="0" borderId="0" xfId="0" applyFont="1"/>
    <xf numFmtId="3" fontId="10" fillId="0" borderId="0" xfId="0" applyNumberFormat="1" applyFont="1" applyAlignment="1">
      <alignment horizontal="center"/>
    </xf>
    <xf numFmtId="4" fontId="10" fillId="0" borderId="0" xfId="0" applyNumberFormat="1" applyFont="1" applyAlignment="1">
      <alignment horizontal="center"/>
    </xf>
    <xf numFmtId="0" fontId="8" fillId="0" borderId="0" xfId="0" applyFont="1" applyAlignment="1">
      <alignment vertical="center"/>
    </xf>
    <xf numFmtId="0" fontId="12" fillId="2" borderId="5" xfId="0" applyFont="1" applyFill="1" applyBorder="1" applyAlignment="1">
      <alignment horizontal="center" wrapText="1"/>
    </xf>
    <xf numFmtId="3" fontId="11" fillId="2" borderId="24" xfId="0" applyNumberFormat="1" applyFont="1" applyFill="1" applyBorder="1" applyAlignment="1">
      <alignment horizontal="center" wrapText="1"/>
    </xf>
    <xf numFmtId="0" fontId="9" fillId="0" borderId="0" xfId="0" applyFont="1"/>
    <xf numFmtId="0" fontId="10" fillId="0" borderId="0" xfId="0" applyFont="1" applyAlignment="1">
      <alignment vertical="center"/>
    </xf>
    <xf numFmtId="0" fontId="12" fillId="0" borderId="0" xfId="0" applyFont="1" applyAlignment="1">
      <alignment vertical="center"/>
    </xf>
    <xf numFmtId="0" fontId="18" fillId="0" borderId="0" xfId="0" applyFont="1" applyAlignment="1">
      <alignment vertical="center" wrapText="1"/>
    </xf>
    <xf numFmtId="3" fontId="12" fillId="0" borderId="18" xfId="0" applyNumberFormat="1" applyFont="1" applyBorder="1" applyAlignment="1">
      <alignment horizontal="center" vertical="center" wrapText="1"/>
    </xf>
    <xf numFmtId="0" fontId="18" fillId="0" borderId="0" xfId="0" applyFont="1" applyAlignment="1">
      <alignment vertical="center"/>
    </xf>
    <xf numFmtId="0" fontId="9" fillId="0" borderId="0" xfId="0" applyFont="1" applyAlignment="1">
      <alignment horizontal="center" wrapText="1"/>
    </xf>
    <xf numFmtId="0" fontId="9" fillId="0" borderId="0" xfId="0" applyFont="1" applyAlignment="1">
      <alignment wrapText="1"/>
    </xf>
    <xf numFmtId="4" fontId="9" fillId="0" borderId="0" xfId="0" applyNumberFormat="1" applyFont="1" applyAlignment="1">
      <alignment horizontal="center" wrapText="1"/>
    </xf>
    <xf numFmtId="0" fontId="4" fillId="3" borderId="17" xfId="0" quotePrefix="1" applyFont="1" applyFill="1" applyBorder="1" applyAlignment="1" applyProtection="1">
      <alignment horizontal="center" vertical="center" wrapText="1"/>
      <protection locked="0"/>
    </xf>
    <xf numFmtId="4" fontId="12" fillId="4" borderId="24" xfId="0" applyNumberFormat="1" applyFont="1" applyFill="1" applyBorder="1" applyAlignment="1">
      <alignment horizontal="center" vertical="center"/>
    </xf>
    <xf numFmtId="0" fontId="3" fillId="3" borderId="2" xfId="0" applyFont="1" applyFill="1" applyBorder="1" applyAlignment="1" applyProtection="1">
      <alignment vertical="center" wrapText="1"/>
      <protection locked="0"/>
    </xf>
    <xf numFmtId="0" fontId="12" fillId="2" borderId="4" xfId="0" applyFont="1" applyFill="1" applyBorder="1" applyAlignment="1">
      <alignment horizontal="center" wrapText="1"/>
    </xf>
    <xf numFmtId="0" fontId="9" fillId="0" borderId="28" xfId="0" applyFont="1" applyBorder="1" applyAlignment="1">
      <alignment horizontal="left" vertical="center" wrapText="1"/>
    </xf>
    <xf numFmtId="0" fontId="7" fillId="4" borderId="12" xfId="0" applyFont="1" applyFill="1" applyBorder="1" applyAlignment="1">
      <alignment vertical="center"/>
    </xf>
    <xf numFmtId="4" fontId="5" fillId="9" borderId="9" xfId="0" applyNumberFormat="1" applyFont="1" applyFill="1" applyBorder="1" applyAlignment="1" applyProtection="1">
      <alignment horizontal="center"/>
      <protection locked="0"/>
    </xf>
    <xf numFmtId="0" fontId="8" fillId="0" borderId="0" xfId="2" applyFont="1"/>
    <xf numFmtId="0" fontId="8" fillId="5" borderId="43" xfId="2" applyFont="1" applyFill="1" applyBorder="1"/>
    <xf numFmtId="0" fontId="8" fillId="5" borderId="0" xfId="2" applyFont="1" applyFill="1"/>
    <xf numFmtId="0" fontId="8" fillId="5" borderId="39" xfId="2" applyFont="1" applyFill="1" applyBorder="1"/>
    <xf numFmtId="3" fontId="8" fillId="5" borderId="1" xfId="2" applyNumberFormat="1" applyFont="1" applyFill="1" applyBorder="1" applyAlignment="1">
      <alignment horizontal="center"/>
    </xf>
    <xf numFmtId="0" fontId="8" fillId="5" borderId="44" xfId="2" applyFont="1" applyFill="1" applyBorder="1"/>
    <xf numFmtId="0" fontId="8" fillId="5" borderId="42" xfId="2" applyFont="1" applyFill="1" applyBorder="1"/>
    <xf numFmtId="0" fontId="8" fillId="5" borderId="45" xfId="2" applyFont="1" applyFill="1" applyBorder="1"/>
    <xf numFmtId="0" fontId="2" fillId="0" borderId="0" xfId="2" applyAlignment="1">
      <alignment horizontal="center"/>
    </xf>
    <xf numFmtId="0" fontId="2" fillId="0" borderId="0" xfId="2"/>
    <xf numFmtId="165" fontId="24" fillId="0" borderId="37" xfId="3" applyNumberFormat="1" applyFont="1" applyBorder="1" applyAlignment="1" applyProtection="1">
      <alignment horizontal="center" vertical="center"/>
    </xf>
    <xf numFmtId="0" fontId="21" fillId="6" borderId="46" xfId="2" applyFont="1" applyFill="1" applyBorder="1" applyAlignment="1">
      <alignment horizontal="center"/>
    </xf>
    <xf numFmtId="0" fontId="20" fillId="6" borderId="47" xfId="2" applyFont="1" applyFill="1" applyBorder="1" applyAlignment="1">
      <alignment horizontal="center"/>
    </xf>
    <xf numFmtId="0" fontId="20" fillId="6" borderId="47" xfId="2" applyFont="1" applyFill="1" applyBorder="1"/>
    <xf numFmtId="0" fontId="19" fillId="6" borderId="22" xfId="2" applyFont="1" applyFill="1" applyBorder="1" applyAlignment="1">
      <alignment horizontal="right"/>
    </xf>
    <xf numFmtId="0" fontId="22" fillId="6" borderId="47" xfId="2" applyFont="1" applyFill="1" applyBorder="1"/>
    <xf numFmtId="3" fontId="8" fillId="8" borderId="1" xfId="2" applyNumberFormat="1" applyFont="1" applyFill="1" applyBorder="1" applyAlignment="1" applyProtection="1">
      <alignment horizontal="center"/>
      <protection locked="0"/>
    </xf>
    <xf numFmtId="0" fontId="20" fillId="10" borderId="48" xfId="2" applyFont="1" applyFill="1" applyBorder="1" applyAlignment="1">
      <alignment horizontal="center"/>
    </xf>
    <xf numFmtId="165" fontId="24" fillId="7" borderId="1" xfId="3" applyNumberFormat="1" applyFont="1" applyFill="1" applyBorder="1" applyAlignment="1" applyProtection="1">
      <alignment horizontal="center" vertical="center"/>
      <protection locked="0"/>
    </xf>
    <xf numFmtId="0" fontId="8" fillId="11" borderId="27" xfId="2" applyFont="1" applyFill="1" applyBorder="1"/>
    <xf numFmtId="0" fontId="8" fillId="11" borderId="41" xfId="2" applyFont="1" applyFill="1" applyBorder="1"/>
    <xf numFmtId="0" fontId="8" fillId="11" borderId="40" xfId="2" applyFont="1" applyFill="1" applyBorder="1"/>
    <xf numFmtId="0" fontId="8" fillId="11" borderId="43" xfId="2" applyFont="1" applyFill="1" applyBorder="1"/>
    <xf numFmtId="0" fontId="8" fillId="11" borderId="0" xfId="2" applyFont="1" applyFill="1"/>
    <xf numFmtId="0" fontId="8" fillId="11" borderId="39" xfId="2" applyFont="1" applyFill="1" applyBorder="1"/>
    <xf numFmtId="0" fontId="8" fillId="11" borderId="44" xfId="2" applyFont="1" applyFill="1" applyBorder="1"/>
    <xf numFmtId="0" fontId="8" fillId="11" borderId="42" xfId="2" applyFont="1" applyFill="1" applyBorder="1"/>
    <xf numFmtId="0" fontId="8" fillId="11" borderId="45" xfId="2" applyFont="1" applyFill="1" applyBorder="1"/>
    <xf numFmtId="0" fontId="6" fillId="11" borderId="41" xfId="0" applyFont="1" applyFill="1" applyBorder="1"/>
    <xf numFmtId="3" fontId="6" fillId="11" borderId="41" xfId="0" applyNumberFormat="1" applyFont="1" applyFill="1" applyBorder="1" applyAlignment="1">
      <alignment horizontal="center"/>
    </xf>
    <xf numFmtId="4" fontId="6" fillId="11" borderId="41" xfId="0" applyNumberFormat="1" applyFont="1" applyFill="1" applyBorder="1" applyAlignment="1">
      <alignment horizontal="center"/>
    </xf>
    <xf numFmtId="4" fontId="6" fillId="11" borderId="40" xfId="0" applyNumberFormat="1" applyFont="1" applyFill="1" applyBorder="1" applyAlignment="1">
      <alignment horizontal="center"/>
    </xf>
    <xf numFmtId="0" fontId="6" fillId="11" borderId="42" xfId="0" applyFont="1" applyFill="1" applyBorder="1"/>
    <xf numFmtId="3" fontId="6" fillId="11" borderId="42" xfId="0" applyNumberFormat="1" applyFont="1" applyFill="1" applyBorder="1" applyAlignment="1">
      <alignment horizontal="center"/>
    </xf>
    <xf numFmtId="4" fontId="6" fillId="11" borderId="42" xfId="0" applyNumberFormat="1" applyFont="1" applyFill="1" applyBorder="1" applyAlignment="1">
      <alignment horizontal="center"/>
    </xf>
    <xf numFmtId="4" fontId="6" fillId="11" borderId="45" xfId="0" applyNumberFormat="1" applyFont="1" applyFill="1" applyBorder="1" applyAlignment="1">
      <alignment horizontal="center"/>
    </xf>
    <xf numFmtId="0" fontId="29" fillId="11" borderId="27" xfId="2" applyFont="1" applyFill="1" applyBorder="1" applyAlignment="1">
      <alignment vertical="center"/>
    </xf>
    <xf numFmtId="0" fontId="29" fillId="11" borderId="44" xfId="2" applyFont="1" applyFill="1" applyBorder="1" applyAlignment="1">
      <alignment vertical="center"/>
    </xf>
    <xf numFmtId="0" fontId="1" fillId="0" borderId="0" xfId="0" applyFont="1"/>
    <xf numFmtId="14" fontId="1" fillId="0" borderId="0" xfId="0" applyNumberFormat="1" applyFont="1"/>
    <xf numFmtId="0" fontId="30" fillId="0" borderId="0" xfId="0" applyFont="1"/>
    <xf numFmtId="0" fontId="1" fillId="0" borderId="1" xfId="0" applyFont="1" applyBorder="1"/>
    <xf numFmtId="0" fontId="1" fillId="7" borderId="1" xfId="0" applyFont="1" applyFill="1" applyBorder="1" applyAlignment="1">
      <alignment horizontal="center"/>
    </xf>
    <xf numFmtId="166" fontId="24" fillId="0" borderId="36" xfId="3" applyNumberFormat="1" applyFont="1" applyFill="1" applyBorder="1" applyAlignment="1" applyProtection="1">
      <alignment horizontal="center" vertical="center"/>
    </xf>
    <xf numFmtId="165" fontId="24" fillId="0" borderId="37" xfId="3" applyNumberFormat="1" applyFont="1" applyFill="1" applyBorder="1" applyAlignment="1" applyProtection="1">
      <alignment horizontal="center" vertical="center"/>
    </xf>
    <xf numFmtId="0" fontId="25" fillId="0" borderId="37" xfId="3" applyFont="1" applyFill="1" applyBorder="1" applyAlignment="1" applyProtection="1">
      <alignment vertical="center"/>
    </xf>
    <xf numFmtId="14" fontId="2" fillId="0" borderId="0" xfId="2" applyNumberFormat="1"/>
    <xf numFmtId="0" fontId="24" fillId="0" borderId="21" xfId="3" applyNumberFormat="1" applyFont="1" applyFill="1" applyBorder="1" applyAlignment="1" applyProtection="1">
      <alignment vertical="center"/>
    </xf>
    <xf numFmtId="0" fontId="12" fillId="2" borderId="3" xfId="0" applyFont="1" applyFill="1" applyBorder="1" applyAlignment="1">
      <alignment horizontal="center" wrapText="1"/>
    </xf>
    <xf numFmtId="3" fontId="14" fillId="0" borderId="14" xfId="0" applyNumberFormat="1" applyFont="1" applyBorder="1" applyAlignment="1">
      <alignment horizontal="left"/>
    </xf>
    <xf numFmtId="3" fontId="14" fillId="0" borderId="15" xfId="0" applyNumberFormat="1" applyFont="1" applyBorder="1" applyAlignment="1">
      <alignment horizontal="left"/>
    </xf>
    <xf numFmtId="3" fontId="5" fillId="0" borderId="38" xfId="0" applyNumberFormat="1" applyFont="1" applyBorder="1" applyAlignment="1">
      <alignment horizontal="left"/>
    </xf>
    <xf numFmtId="3" fontId="5" fillId="0" borderId="39" xfId="0" applyNumberFormat="1" applyFont="1" applyBorder="1" applyAlignment="1">
      <alignment horizontal="left"/>
    </xf>
    <xf numFmtId="3" fontId="5" fillId="0" borderId="36" xfId="0" applyNumberFormat="1" applyFont="1" applyBorder="1" applyAlignment="1">
      <alignment horizontal="left"/>
    </xf>
    <xf numFmtId="3" fontId="5" fillId="0" borderId="37" xfId="0" applyNumberFormat="1" applyFont="1" applyBorder="1" applyAlignment="1">
      <alignment horizontal="left"/>
    </xf>
    <xf numFmtId="3" fontId="5" fillId="0" borderId="35" xfId="0" applyNumberFormat="1" applyFont="1" applyBorder="1" applyAlignment="1">
      <alignment horizontal="left"/>
    </xf>
    <xf numFmtId="3" fontId="5" fillId="5" borderId="36" xfId="0" applyNumberFormat="1" applyFont="1" applyFill="1" applyBorder="1" applyAlignment="1">
      <alignment horizontal="center"/>
    </xf>
    <xf numFmtId="3" fontId="5" fillId="5" borderId="35" xfId="0" applyNumberFormat="1" applyFont="1" applyFill="1" applyBorder="1" applyAlignment="1">
      <alignment horizontal="center"/>
    </xf>
    <xf numFmtId="0" fontId="3" fillId="3" borderId="13" xfId="0" quotePrefix="1" applyFont="1" applyFill="1" applyBorder="1" applyAlignment="1" applyProtection="1">
      <alignment horizontal="left" vertical="center" wrapText="1"/>
      <protection locked="0"/>
    </xf>
    <xf numFmtId="0" fontId="3" fillId="3" borderId="37" xfId="0" quotePrefix="1" applyFont="1" applyFill="1" applyBorder="1" applyAlignment="1" applyProtection="1">
      <alignment horizontal="left" vertical="center" wrapText="1"/>
      <protection locked="0"/>
    </xf>
    <xf numFmtId="0" fontId="3" fillId="3" borderId="21" xfId="0" quotePrefix="1" applyFont="1" applyFill="1" applyBorder="1" applyAlignment="1" applyProtection="1">
      <alignment horizontal="left" vertical="center" wrapText="1"/>
      <protection locked="0"/>
    </xf>
    <xf numFmtId="0" fontId="3" fillId="3" borderId="13" xfId="0" quotePrefix="1" applyFont="1" applyFill="1" applyBorder="1" applyAlignment="1" applyProtection="1">
      <alignment vertical="center" wrapText="1"/>
      <protection locked="0"/>
    </xf>
    <xf numFmtId="0" fontId="3" fillId="3" borderId="37" xfId="0" quotePrefix="1" applyFont="1" applyFill="1" applyBorder="1" applyAlignment="1" applyProtection="1">
      <alignment vertical="center" wrapText="1"/>
      <protection locked="0"/>
    </xf>
    <xf numFmtId="0" fontId="3" fillId="3" borderId="21" xfId="0" quotePrefix="1" applyFont="1" applyFill="1" applyBorder="1" applyAlignment="1" applyProtection="1">
      <alignment vertical="center" wrapText="1"/>
      <protection locked="0"/>
    </xf>
    <xf numFmtId="49" fontId="3" fillId="3" borderId="13" xfId="0" quotePrefix="1" applyNumberFormat="1" applyFont="1" applyFill="1" applyBorder="1" applyAlignment="1" applyProtection="1">
      <alignment horizontal="left" vertical="center" wrapText="1"/>
      <protection locked="0"/>
    </xf>
    <xf numFmtId="49" fontId="3" fillId="3" borderId="37" xfId="0" quotePrefix="1" applyNumberFormat="1" applyFont="1" applyFill="1" applyBorder="1" applyAlignment="1" applyProtection="1">
      <alignment horizontal="left" vertical="center" wrapText="1"/>
      <protection locked="0"/>
    </xf>
    <xf numFmtId="49" fontId="3" fillId="3" borderId="21" xfId="0" quotePrefix="1" applyNumberFormat="1" applyFont="1" applyFill="1" applyBorder="1" applyAlignment="1" applyProtection="1">
      <alignment horizontal="left" vertical="center" wrapText="1"/>
      <protection locked="0"/>
    </xf>
    <xf numFmtId="14" fontId="3" fillId="3" borderId="13" xfId="0" quotePrefix="1" applyNumberFormat="1" applyFont="1" applyFill="1" applyBorder="1" applyAlignment="1" applyProtection="1">
      <alignment horizontal="left" vertical="center" wrapText="1"/>
      <protection locked="0"/>
    </xf>
    <xf numFmtId="14" fontId="3" fillId="3" borderId="37" xfId="0" quotePrefix="1" applyNumberFormat="1" applyFont="1" applyFill="1" applyBorder="1" applyAlignment="1" applyProtection="1">
      <alignment horizontal="left" vertical="center" wrapText="1"/>
      <protection locked="0"/>
    </xf>
    <xf numFmtId="14" fontId="3" fillId="3" borderId="21" xfId="0" quotePrefix="1" applyNumberFormat="1" applyFont="1" applyFill="1" applyBorder="1" applyAlignment="1" applyProtection="1">
      <alignment horizontal="left" vertical="center" wrapText="1"/>
      <protection locked="0"/>
    </xf>
    <xf numFmtId="0" fontId="5" fillId="3" borderId="27" xfId="0" quotePrefix="1" applyFont="1" applyFill="1" applyBorder="1" applyAlignment="1" applyProtection="1">
      <alignment horizontal="center" vertical="center" wrapText="1"/>
      <protection locked="0"/>
    </xf>
    <xf numFmtId="0" fontId="5" fillId="3" borderId="41" xfId="0" quotePrefix="1" applyFont="1" applyFill="1" applyBorder="1" applyAlignment="1" applyProtection="1">
      <alignment horizontal="center" vertical="center" wrapText="1"/>
      <protection locked="0"/>
    </xf>
    <xf numFmtId="0" fontId="5" fillId="3" borderId="29" xfId="0" quotePrefix="1" applyFont="1" applyFill="1" applyBorder="1" applyAlignment="1" applyProtection="1">
      <alignment horizontal="center" vertical="center" wrapText="1"/>
      <protection locked="0"/>
    </xf>
    <xf numFmtId="0" fontId="5" fillId="3" borderId="30" xfId="0" quotePrefix="1" applyFont="1" applyFill="1" applyBorder="1" applyAlignment="1" applyProtection="1">
      <alignment horizontal="center" vertical="center" wrapText="1"/>
      <protection locked="0"/>
    </xf>
    <xf numFmtId="0" fontId="5" fillId="3" borderId="49" xfId="0" quotePrefix="1" applyFont="1" applyFill="1" applyBorder="1" applyAlignment="1" applyProtection="1">
      <alignment horizontal="center" vertical="center" wrapText="1"/>
      <protection locked="0"/>
    </xf>
    <xf numFmtId="0" fontId="5" fillId="3" borderId="31" xfId="0" quotePrefix="1" applyFont="1" applyFill="1" applyBorder="1" applyAlignment="1" applyProtection="1">
      <alignment horizontal="center" vertical="center" wrapText="1"/>
      <protection locked="0"/>
    </xf>
    <xf numFmtId="0" fontId="9" fillId="0" borderId="28" xfId="0" applyFont="1" applyBorder="1" applyAlignment="1">
      <alignment horizontal="left" vertical="center" wrapText="1"/>
    </xf>
    <xf numFmtId="0" fontId="9" fillId="0" borderId="10" xfId="0" applyFont="1" applyBorder="1" applyAlignment="1">
      <alignment horizontal="left" vertical="center" wrapText="1"/>
    </xf>
    <xf numFmtId="167" fontId="26" fillId="6" borderId="23" xfId="3" applyNumberFormat="1" applyFont="1" applyFill="1" applyBorder="1" applyAlignment="1" applyProtection="1">
      <alignment horizontal="center" vertical="center"/>
    </xf>
    <xf numFmtId="167" fontId="26" fillId="6" borderId="19" xfId="3" applyNumberFormat="1" applyFont="1" applyFill="1" applyBorder="1" applyAlignment="1" applyProtection="1">
      <alignment horizontal="center" vertical="center"/>
    </xf>
    <xf numFmtId="167" fontId="26" fillId="6" borderId="20" xfId="3" applyNumberFormat="1" applyFont="1" applyFill="1" applyBorder="1" applyAlignment="1" applyProtection="1">
      <alignment horizontal="center" vertical="center"/>
    </xf>
    <xf numFmtId="0" fontId="8" fillId="5" borderId="27" xfId="2" applyFont="1" applyFill="1" applyBorder="1"/>
    <xf numFmtId="0" fontId="8" fillId="5" borderId="41" xfId="2" applyFont="1" applyFill="1" applyBorder="1"/>
    <xf numFmtId="0" fontId="8" fillId="5" borderId="40" xfId="2" applyFont="1" applyFill="1" applyBorder="1"/>
    <xf numFmtId="0" fontId="7" fillId="4" borderId="11" xfId="0" applyFont="1" applyFill="1" applyBorder="1" applyAlignment="1">
      <alignment vertical="center"/>
    </xf>
    <xf numFmtId="0" fontId="7" fillId="4" borderId="12" xfId="0" applyFont="1" applyFill="1" applyBorder="1" applyAlignment="1">
      <alignment vertical="center"/>
    </xf>
  </cellXfs>
  <cellStyles count="4">
    <cellStyle name="Comma" xfId="1" builtinId="3"/>
    <cellStyle name="Default" xfId="3" xr:uid="{EF637E76-5E94-41B7-9D4C-BFC1FEE36528}"/>
    <cellStyle name="Normal" xfId="0" builtinId="0"/>
    <cellStyle name="Normal 2" xfId="2" xr:uid="{2DCEBE28-2C04-4AD1-BF42-510E0B7C859B}"/>
  </cellStyles>
  <dxfs count="4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161926</xdr:colOff>
      <xdr:row>0</xdr:row>
      <xdr:rowOff>133351</xdr:rowOff>
    </xdr:from>
    <xdr:to>
      <xdr:col>13</xdr:col>
      <xdr:colOff>285750</xdr:colOff>
      <xdr:row>22</xdr:row>
      <xdr:rowOff>214313</xdr:rowOff>
    </xdr:to>
    <xdr:sp macro="" textlink="">
      <xdr:nvSpPr>
        <xdr:cNvPr id="2" name="Tekstboks 1">
          <a:extLst>
            <a:ext uri="{FF2B5EF4-FFF2-40B4-BE49-F238E27FC236}">
              <a16:creationId xmlns:a16="http://schemas.microsoft.com/office/drawing/2014/main" id="{64C24EDB-14B0-4486-B74D-E6CCF4F4D65B}"/>
            </a:ext>
          </a:extLst>
        </xdr:cNvPr>
        <xdr:cNvSpPr txBox="1"/>
      </xdr:nvSpPr>
      <xdr:spPr>
        <a:xfrm>
          <a:off x="7519989" y="133351"/>
          <a:ext cx="5695949" cy="72009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2000" b="1" i="0" u="sng" strike="noStrike">
            <a:solidFill>
              <a:schemeClr val="dk1"/>
            </a:solidFill>
            <a:effectLst/>
            <a:latin typeface="+mn-lt"/>
            <a:ea typeface="+mn-ea"/>
            <a:cs typeface="+mn-cs"/>
          </a:endParaRPr>
        </a:p>
        <a:p>
          <a:r>
            <a:rPr lang="da-DK" sz="2000" b="1" i="0" u="sng" strike="noStrike">
              <a:solidFill>
                <a:schemeClr val="dk1"/>
              </a:solidFill>
              <a:effectLst/>
              <a:latin typeface="+mn-lt"/>
              <a:ea typeface="+mn-ea"/>
              <a:cs typeface="+mn-cs"/>
            </a:rPr>
            <a:t>Vejledning</a:t>
          </a:r>
          <a:r>
            <a:rPr lang="da-DK" sz="2000" b="0" i="0" u="sng" strike="noStrike">
              <a:solidFill>
                <a:schemeClr val="dk1"/>
              </a:solidFill>
              <a:effectLst/>
              <a:latin typeface="+mn-lt"/>
              <a:ea typeface="+mn-ea"/>
              <a:cs typeface="+mn-cs"/>
            </a:rPr>
            <a:t>:</a:t>
          </a:r>
        </a:p>
        <a:p>
          <a:endParaRPr lang="da-DK" sz="1100" b="0" i="0" u="none" strike="noStrike">
            <a:solidFill>
              <a:schemeClr val="dk1"/>
            </a:solidFill>
            <a:effectLst/>
            <a:latin typeface="+mn-lt"/>
            <a:ea typeface="+mn-ea"/>
            <a:cs typeface="+mn-cs"/>
          </a:endParaRPr>
        </a:p>
        <a:p>
          <a:endParaRPr lang="da-DK" sz="1100" b="0" i="0" u="none" strike="noStrike">
            <a:solidFill>
              <a:schemeClr val="dk1"/>
            </a:solidFill>
            <a:effectLst/>
            <a:latin typeface="+mn-lt"/>
            <a:ea typeface="+mn-ea"/>
            <a:cs typeface="+mn-cs"/>
          </a:endParaRPr>
        </a:p>
        <a:p>
          <a:r>
            <a:rPr lang="da-DK" sz="1300" b="0" i="0" u="none" strike="noStrike">
              <a:solidFill>
                <a:sysClr val="windowText" lastClr="000000"/>
              </a:solidFill>
              <a:effectLst/>
              <a:latin typeface="+mn-lt"/>
              <a:ea typeface="+mn-ea"/>
              <a:cs typeface="+mn-cs"/>
            </a:rPr>
            <a:t>1.</a:t>
          </a:r>
          <a:r>
            <a:rPr lang="da-DK" sz="1300" b="0" i="0" u="none" strike="noStrike" baseline="0">
              <a:solidFill>
                <a:sysClr val="windowText" lastClr="000000"/>
              </a:solidFill>
              <a:effectLst/>
              <a:latin typeface="+mn-lt"/>
              <a:ea typeface="+mn-ea"/>
              <a:cs typeface="+mn-cs"/>
            </a:rPr>
            <a:t> </a:t>
          </a:r>
          <a:r>
            <a:rPr lang="da-DK" sz="1300" b="0" i="0" u="none" strike="noStrike" baseline="0">
              <a:solidFill>
                <a:schemeClr val="dk1"/>
              </a:solidFill>
              <a:effectLst/>
              <a:latin typeface="+mn-lt"/>
              <a:ea typeface="+mn-ea"/>
              <a:cs typeface="+mn-cs"/>
            </a:rPr>
            <a:t>Udfyld de blå celler under personlige oplysninger (linje 4-13). Du skal kun underskrive, hvis blanketten udskrives.</a:t>
          </a:r>
        </a:p>
        <a:p>
          <a:endParaRPr lang="da-DK" sz="1300" b="0" i="0" u="none" strike="noStrike" baseline="0">
            <a:solidFill>
              <a:schemeClr val="dk1"/>
            </a:solidFill>
            <a:effectLst/>
            <a:latin typeface="+mn-lt"/>
            <a:ea typeface="+mn-ea"/>
            <a:cs typeface="+mn-cs"/>
          </a:endParaRPr>
        </a:p>
        <a:p>
          <a:r>
            <a:rPr lang="da-DK" sz="1300" b="0" i="0" u="none" strike="noStrike" baseline="0">
              <a:solidFill>
                <a:sysClr val="windowText" lastClr="000000"/>
              </a:solidFill>
              <a:effectLst/>
              <a:latin typeface="+mn-lt"/>
              <a:ea typeface="+mn-ea"/>
              <a:cs typeface="+mn-cs"/>
            </a:rPr>
            <a:t>2. </a:t>
          </a:r>
          <a:r>
            <a:rPr lang="da-DK" sz="1300" b="0" i="0" u="none" strike="noStrike" baseline="0">
              <a:solidFill>
                <a:schemeClr val="dk1"/>
              </a:solidFill>
              <a:effectLst/>
              <a:latin typeface="+mn-lt"/>
              <a:ea typeface="+mn-ea"/>
              <a:cs typeface="+mn-cs"/>
            </a:rPr>
            <a:t>Udfyld de blå felter i linje 16-18. Disse skal ikke dokumenteres, jf. Skattestyrelsens regler. Vær opmærksom på, at beløbene i parantes er årlige beløb, så dine godtgørelser for foråret og efteråret, må til sammen ikke overstige de angivne beløb.</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3. Udfyld de grønne felter i linje 19-20, hvis du har betalt kontingent eller har haft øvrige udgifter. Øvrige udgifter skal dokumenteres med kvitteringer.</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4. Har du haft kørsel i egen bil fra dit hjem til klubhuset ifm. træning, møder mv, skal du udfylde skemaet i fanen "Kørsel til klubhus". Følg vejledningen i fanen.</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5. Har du i øvrigt haft kørsel i egen bil, skal du udfylde skemaet i fanen "Kørsel i øvrigt". </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6. Når du har udfyldt skemaerne, så send filen vedhæftet i en e-mail til bogholderi@aalborgchang.dk.</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7. Vær opmærksom på, at filen vil blive returneret til dig, hvis du ikke har udfyldt skemaerne fyldestgørende, så husk fx at udfylde nøjagtige adresser på alle dine kørsler. Det er Skattestyrelsens krav for at få skattefri godtgørelse.</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8. Det er dit eget ansvar, at oplysninger er udfyldt korrekt.</a:t>
          </a:r>
        </a:p>
        <a:p>
          <a:endParaRPr lang="da-DK" sz="1300" b="0" i="0" u="none" strike="noStrike" baseline="0">
            <a:solidFill>
              <a:srgbClr val="FF0000"/>
            </a:solidFill>
            <a:effectLst/>
            <a:latin typeface="+mn-lt"/>
            <a:ea typeface="+mn-ea"/>
            <a:cs typeface="+mn-cs"/>
          </a:endParaRPr>
        </a:p>
        <a:p>
          <a:endParaRPr lang="da-DK" sz="1300" b="0" i="0" u="none" strike="noStrike"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8"/>
  <sheetViews>
    <sheetView tabSelected="1" zoomScale="80" zoomScaleNormal="80" workbookViewId="0">
      <selection activeCell="B4" sqref="B4:E4"/>
    </sheetView>
  </sheetViews>
  <sheetFormatPr defaultColWidth="9" defaultRowHeight="15" x14ac:dyDescent="0.25"/>
  <cols>
    <col min="1" max="1" width="24" style="8" customWidth="1"/>
    <col min="2" max="2" width="28.75" style="8" customWidth="1"/>
    <col min="3" max="3" width="15.5" style="8" customWidth="1"/>
    <col min="4" max="4" width="13.375" style="8" customWidth="1"/>
    <col min="5" max="5" width="14.875" style="9" customWidth="1"/>
    <col min="6" max="6" width="9.625" style="10" customWidth="1"/>
    <col min="7" max="16384" width="9" style="8"/>
  </cols>
  <sheetData>
    <row r="1" spans="1:8" ht="27" thickBot="1" x14ac:dyDescent="0.45">
      <c r="A1" s="5" t="s">
        <v>77</v>
      </c>
      <c r="B1" s="6"/>
      <c r="C1" s="6"/>
      <c r="D1" s="6"/>
      <c r="E1" s="7"/>
      <c r="F1" s="8"/>
    </row>
    <row r="2" spans="1:8" ht="8.25" customHeight="1" thickBot="1" x14ac:dyDescent="0.3"/>
    <row r="3" spans="1:8" ht="30" customHeight="1" x14ac:dyDescent="0.3">
      <c r="A3" s="12" t="s">
        <v>69</v>
      </c>
      <c r="B3" s="13"/>
      <c r="C3" s="13"/>
      <c r="D3" s="13"/>
      <c r="E3" s="15"/>
      <c r="F3" s="11"/>
      <c r="G3" s="10"/>
      <c r="H3" s="10"/>
    </row>
    <row r="4" spans="1:8" ht="24" customHeight="1" x14ac:dyDescent="0.25">
      <c r="A4" s="16" t="s">
        <v>1</v>
      </c>
      <c r="B4" s="106"/>
      <c r="C4" s="107"/>
      <c r="D4" s="107"/>
      <c r="E4" s="108"/>
      <c r="F4" s="11"/>
      <c r="G4" s="10"/>
      <c r="H4" s="10"/>
    </row>
    <row r="5" spans="1:8" ht="24" customHeight="1" x14ac:dyDescent="0.25">
      <c r="A5" s="16" t="s">
        <v>13</v>
      </c>
      <c r="B5" s="106"/>
      <c r="C5" s="107"/>
      <c r="D5" s="107"/>
      <c r="E5" s="108"/>
      <c r="F5" s="11"/>
      <c r="G5" s="10"/>
      <c r="H5" s="10"/>
    </row>
    <row r="6" spans="1:8" ht="24" customHeight="1" x14ac:dyDescent="0.25">
      <c r="A6" s="16" t="s">
        <v>51</v>
      </c>
      <c r="B6" s="106"/>
      <c r="C6" s="107"/>
      <c r="D6" s="107"/>
      <c r="E6" s="108"/>
      <c r="F6" s="11"/>
      <c r="G6" s="10"/>
      <c r="H6" s="10"/>
    </row>
    <row r="7" spans="1:8" ht="24" customHeight="1" x14ac:dyDescent="0.25">
      <c r="A7" s="16" t="s">
        <v>52</v>
      </c>
      <c r="B7" s="109"/>
      <c r="C7" s="110"/>
      <c r="D7" s="110"/>
      <c r="E7" s="111"/>
      <c r="F7" s="11"/>
      <c r="G7" s="10"/>
      <c r="H7" s="10"/>
    </row>
    <row r="8" spans="1:8" ht="24" customHeight="1" x14ac:dyDescent="0.25">
      <c r="A8" s="16" t="s">
        <v>6</v>
      </c>
      <c r="B8" s="106"/>
      <c r="C8" s="107"/>
      <c r="D8" s="107"/>
      <c r="E8" s="108"/>
      <c r="F8" s="11"/>
      <c r="G8" s="10"/>
      <c r="H8" s="10"/>
    </row>
    <row r="9" spans="1:8" ht="24" customHeight="1" x14ac:dyDescent="0.25">
      <c r="A9" s="16" t="s">
        <v>32</v>
      </c>
      <c r="B9" s="112"/>
      <c r="C9" s="113"/>
      <c r="D9" s="113"/>
      <c r="E9" s="114"/>
      <c r="F9" s="11"/>
      <c r="G9" s="10"/>
      <c r="H9" s="10"/>
    </row>
    <row r="10" spans="1:8" ht="24" customHeight="1" x14ac:dyDescent="0.25">
      <c r="A10" s="16" t="s">
        <v>53</v>
      </c>
      <c r="B10" s="112"/>
      <c r="C10" s="113"/>
      <c r="D10" s="113"/>
      <c r="E10" s="114"/>
      <c r="F10" s="11"/>
      <c r="G10" s="10"/>
      <c r="H10" s="10"/>
    </row>
    <row r="11" spans="1:8" ht="24" customHeight="1" x14ac:dyDescent="0.25">
      <c r="A11" s="45" t="s">
        <v>0</v>
      </c>
      <c r="B11" s="115"/>
      <c r="C11" s="116"/>
      <c r="D11" s="116"/>
      <c r="E11" s="117"/>
      <c r="F11" s="11"/>
      <c r="G11" s="10"/>
      <c r="H11" s="10"/>
    </row>
    <row r="12" spans="1:8" ht="30" customHeight="1" x14ac:dyDescent="0.25">
      <c r="A12" s="124" t="s">
        <v>18</v>
      </c>
      <c r="B12" s="118"/>
      <c r="C12" s="119"/>
      <c r="D12" s="119"/>
      <c r="E12" s="120"/>
      <c r="F12" s="8"/>
      <c r="G12" s="10"/>
      <c r="H12" s="10"/>
    </row>
    <row r="13" spans="1:8" s="24" customFormat="1" ht="30" customHeight="1" thickBot="1" x14ac:dyDescent="0.35">
      <c r="A13" s="125"/>
      <c r="B13" s="121"/>
      <c r="C13" s="122"/>
      <c r="D13" s="122"/>
      <c r="E13" s="123"/>
    </row>
    <row r="14" spans="1:8" s="26" customFormat="1" ht="12" thickBot="1" x14ac:dyDescent="0.25">
      <c r="F14" s="28"/>
    </row>
    <row r="15" spans="1:8" ht="25.5" customHeight="1" x14ac:dyDescent="0.3">
      <c r="A15" s="12" t="s">
        <v>73</v>
      </c>
      <c r="B15" s="13"/>
      <c r="C15" s="13"/>
      <c r="D15" s="13"/>
      <c r="E15" s="14" t="s">
        <v>10</v>
      </c>
    </row>
    <row r="16" spans="1:8" ht="25.5" customHeight="1" x14ac:dyDescent="0.25">
      <c r="A16" s="101" t="s">
        <v>70</v>
      </c>
      <c r="B16" s="102"/>
      <c r="C16" s="102"/>
      <c r="D16" s="103"/>
      <c r="E16" s="3"/>
    </row>
    <row r="17" spans="1:5" ht="25.5" customHeight="1" x14ac:dyDescent="0.25">
      <c r="A17" s="101" t="s">
        <v>71</v>
      </c>
      <c r="B17" s="102"/>
      <c r="C17" s="102"/>
      <c r="D17" s="103"/>
      <c r="E17" s="4"/>
    </row>
    <row r="18" spans="1:5" ht="25.5" customHeight="1" x14ac:dyDescent="0.25">
      <c r="A18" s="101" t="s">
        <v>72</v>
      </c>
      <c r="B18" s="102"/>
      <c r="C18" s="102"/>
      <c r="D18" s="103"/>
      <c r="E18" s="4"/>
    </row>
    <row r="19" spans="1:5" ht="25.5" customHeight="1" x14ac:dyDescent="0.25">
      <c r="A19" s="101" t="s">
        <v>50</v>
      </c>
      <c r="B19" s="102"/>
      <c r="C19" s="102"/>
      <c r="D19" s="103"/>
      <c r="E19" s="47"/>
    </row>
    <row r="20" spans="1:5" ht="25.5" customHeight="1" x14ac:dyDescent="0.25">
      <c r="A20" s="101" t="s">
        <v>19</v>
      </c>
      <c r="B20" s="102"/>
      <c r="C20" s="102"/>
      <c r="D20" s="103"/>
      <c r="E20" s="47"/>
    </row>
    <row r="21" spans="1:5" ht="25.5" customHeight="1" x14ac:dyDescent="0.4">
      <c r="A21" s="104"/>
      <c r="B21" s="105"/>
      <c r="C21" s="17" t="s">
        <v>8</v>
      </c>
      <c r="D21" s="17" t="s">
        <v>9</v>
      </c>
      <c r="E21" s="18"/>
    </row>
    <row r="22" spans="1:5" ht="25.5" customHeight="1" x14ac:dyDescent="0.25">
      <c r="A22" s="99" t="s">
        <v>74</v>
      </c>
      <c r="B22" s="100"/>
      <c r="C22" s="19" t="str">
        <f>IF('Skema til kørsel til klubhus'!AC3=0,"",'Skema til kørsel til klubhus'!AC3)</f>
        <v/>
      </c>
      <c r="D22" s="20">
        <v>3.73</v>
      </c>
      <c r="E22" s="18" t="str">
        <f t="shared" ref="E22:E26" si="0">IF(C22="","",C22*D22)</f>
        <v/>
      </c>
    </row>
    <row r="23" spans="1:5" ht="25.5" customHeight="1" x14ac:dyDescent="0.25">
      <c r="A23" s="99" t="s">
        <v>75</v>
      </c>
      <c r="B23" s="100"/>
      <c r="C23" s="19" t="str">
        <f>IF('Skema til kørsel i øvrigt'!E67="","",'Skema til kørsel i øvrigt'!E67)</f>
        <v/>
      </c>
      <c r="D23" s="22">
        <v>3.73</v>
      </c>
      <c r="E23" s="18" t="str">
        <f t="shared" si="0"/>
        <v/>
      </c>
    </row>
    <row r="24" spans="1:5" ht="25.5" customHeight="1" x14ac:dyDescent="0.25">
      <c r="A24" s="99" t="s">
        <v>58</v>
      </c>
      <c r="B24" s="100"/>
      <c r="C24" s="21" t="str">
        <f>IF('Skema til kørsel i øvrigt'!F67="","",'Skema til kørsel i øvrigt'!F67)</f>
        <v/>
      </c>
      <c r="D24" s="22">
        <v>80</v>
      </c>
      <c r="E24" s="18" t="str">
        <f t="shared" si="0"/>
        <v/>
      </c>
    </row>
    <row r="25" spans="1:5" ht="25.5" customHeight="1" x14ac:dyDescent="0.25">
      <c r="A25" s="99" t="s">
        <v>59</v>
      </c>
      <c r="B25" s="100"/>
      <c r="C25" s="21" t="str">
        <f>IF('Skema til kørsel i øvrigt'!G67="","",'Skema til kørsel i øvrigt'!G67)</f>
        <v/>
      </c>
      <c r="D25" s="22">
        <v>238</v>
      </c>
      <c r="E25" s="18" t="str">
        <f t="shared" si="0"/>
        <v/>
      </c>
    </row>
    <row r="26" spans="1:5" ht="25.5" customHeight="1" thickBot="1" x14ac:dyDescent="0.3">
      <c r="A26" s="99" t="s">
        <v>60</v>
      </c>
      <c r="B26" s="100"/>
      <c r="C26" s="21" t="str">
        <f>IF('Skema til kørsel i øvrigt'!H67="","",'Skema til kørsel i øvrigt'!H67)</f>
        <v/>
      </c>
      <c r="D26" s="22">
        <v>250</v>
      </c>
      <c r="E26" s="23" t="str">
        <f t="shared" si="0"/>
        <v/>
      </c>
    </row>
    <row r="27" spans="1:5" ht="25.5" customHeight="1" thickBot="1" x14ac:dyDescent="0.35">
      <c r="A27" s="97" t="s">
        <v>3</v>
      </c>
      <c r="B27" s="98"/>
      <c r="C27" s="98"/>
      <c r="D27" s="98"/>
      <c r="E27" s="25" t="str">
        <f>IF(SUM(E16:E26)=0,"",SUM(E16:E26))</f>
        <v/>
      </c>
    </row>
    <row r="28" spans="1:5" ht="25.5" customHeight="1" x14ac:dyDescent="0.25"/>
  </sheetData>
  <sheetProtection sheet="1" objects="1" scenarios="1" selectLockedCells="1"/>
  <mergeCells count="22">
    <mergeCell ref="B9:E9"/>
    <mergeCell ref="B10:E10"/>
    <mergeCell ref="B11:E11"/>
    <mergeCell ref="B12:E13"/>
    <mergeCell ref="A12:A13"/>
    <mergeCell ref="B4:E4"/>
    <mergeCell ref="B5:E5"/>
    <mergeCell ref="B6:E6"/>
    <mergeCell ref="B7:E7"/>
    <mergeCell ref="B8:E8"/>
    <mergeCell ref="A27:D27"/>
    <mergeCell ref="A25:B25"/>
    <mergeCell ref="A16:D16"/>
    <mergeCell ref="A17:D17"/>
    <mergeCell ref="A18:D18"/>
    <mergeCell ref="A20:D20"/>
    <mergeCell ref="A21:B21"/>
    <mergeCell ref="A22:B22"/>
    <mergeCell ref="A19:D19"/>
    <mergeCell ref="A26:B26"/>
    <mergeCell ref="A24:B24"/>
    <mergeCell ref="A23:B23"/>
  </mergeCells>
  <pageMargins left="0.31496062992125984" right="0.18" top="0.43307086614173229" bottom="0.39370078740157483" header="0.15748031496062992" footer="0.19685039370078741"/>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DA725-8FEF-4B0E-8A30-2B5D56D5449D}">
  <sheetPr codeName="Sheet2">
    <pageSetUpPr fitToPage="1"/>
  </sheetPr>
  <dimension ref="A1:AK71"/>
  <sheetViews>
    <sheetView showGridLines="0" zoomScale="80" zoomScaleNormal="80" workbookViewId="0">
      <pane ySplit="4" topLeftCell="A5" activePane="bottomLeft" state="frozen"/>
      <selection pane="bottomLeft" activeCell="AC1" sqref="AC1"/>
    </sheetView>
  </sheetViews>
  <sheetFormatPr defaultRowHeight="15" x14ac:dyDescent="0.25"/>
  <cols>
    <col min="1" max="2" width="4.5" style="56" customWidth="1"/>
    <col min="3" max="3" width="3.375" style="56" customWidth="1"/>
    <col min="4" max="4" width="14.25" style="56" customWidth="1"/>
    <col min="5" max="5" width="3.25" style="57" customWidth="1"/>
    <col min="6" max="7" width="4.5" style="56" customWidth="1"/>
    <col min="8" max="8" width="3.375" style="57" customWidth="1"/>
    <col min="9" max="9" width="14.25" style="57" customWidth="1"/>
    <col min="10" max="10" width="3.25" style="57" customWidth="1"/>
    <col min="11" max="12" width="4.5" style="56" customWidth="1"/>
    <col min="13" max="13" width="3.375" style="57" customWidth="1"/>
    <col min="14" max="14" width="14.25" style="57" customWidth="1"/>
    <col min="15" max="15" width="3.25" style="57" customWidth="1"/>
    <col min="16" max="17" width="4.5" style="56" customWidth="1"/>
    <col min="18" max="18" width="3.375" style="57" customWidth="1"/>
    <col min="19" max="19" width="14.25" style="57" customWidth="1"/>
    <col min="20" max="20" width="3.25" style="57" customWidth="1"/>
    <col min="21" max="22" width="4.5" style="56" customWidth="1"/>
    <col min="23" max="23" width="3.375" style="57" customWidth="1"/>
    <col min="24" max="24" width="14.25" style="57" customWidth="1"/>
    <col min="25" max="25" width="3.25" style="57" customWidth="1"/>
    <col min="26" max="27" width="4.5" style="56" customWidth="1"/>
    <col min="28" max="28" width="3.375" style="57" customWidth="1"/>
    <col min="29" max="29" width="14.25" style="57" customWidth="1"/>
    <col min="30" max="30" width="3.25" style="57" customWidth="1"/>
    <col min="31" max="32" width="9" style="57"/>
    <col min="33" max="33" width="9.875" style="57" bestFit="1" customWidth="1"/>
    <col min="34" max="34" width="9" style="57"/>
    <col min="35" max="35" width="9.875" style="57" bestFit="1" customWidth="1"/>
    <col min="36" max="36" width="9" style="57"/>
    <col min="37" max="37" width="9.875" style="57" bestFit="1" customWidth="1"/>
    <col min="38" max="16384" width="9" style="57"/>
  </cols>
  <sheetData>
    <row r="1" spans="1:35" s="48" customFormat="1" ht="29.25" customHeight="1" x14ac:dyDescent="0.3">
      <c r="A1" s="67" t="s">
        <v>76</v>
      </c>
      <c r="B1" s="68"/>
      <c r="C1" s="68"/>
      <c r="D1" s="68"/>
      <c r="E1" s="68"/>
      <c r="F1" s="68"/>
      <c r="G1" s="68"/>
      <c r="H1" s="68"/>
      <c r="I1" s="68"/>
      <c r="J1" s="68"/>
      <c r="K1" s="68"/>
      <c r="L1" s="68"/>
      <c r="M1" s="68"/>
      <c r="N1" s="68"/>
      <c r="O1" s="68"/>
      <c r="P1" s="68"/>
      <c r="Q1" s="68"/>
      <c r="R1" s="69"/>
      <c r="S1" s="129" t="s">
        <v>46</v>
      </c>
      <c r="T1" s="130"/>
      <c r="U1" s="130"/>
      <c r="V1" s="130"/>
      <c r="W1" s="130"/>
      <c r="X1" s="130"/>
      <c r="Y1" s="130"/>
      <c r="Z1" s="130"/>
      <c r="AA1" s="130"/>
      <c r="AB1" s="131"/>
      <c r="AC1" s="64"/>
    </row>
    <row r="2" spans="1:35" s="48" customFormat="1" ht="29.25" customHeight="1" x14ac:dyDescent="0.3">
      <c r="A2" s="70" t="s">
        <v>79</v>
      </c>
      <c r="B2" s="71"/>
      <c r="C2" s="71"/>
      <c r="D2" s="71"/>
      <c r="E2" s="71"/>
      <c r="F2" s="71"/>
      <c r="G2" s="71"/>
      <c r="H2" s="71"/>
      <c r="I2" s="71"/>
      <c r="J2" s="71"/>
      <c r="K2" s="71"/>
      <c r="L2" s="71"/>
      <c r="M2" s="71"/>
      <c r="N2" s="71"/>
      <c r="O2" s="71"/>
      <c r="P2" s="71"/>
      <c r="Q2" s="71"/>
      <c r="R2" s="72"/>
      <c r="S2" s="49" t="s">
        <v>48</v>
      </c>
      <c r="T2" s="50"/>
      <c r="U2" s="50"/>
      <c r="V2" s="50"/>
      <c r="W2" s="50"/>
      <c r="X2" s="50"/>
      <c r="Y2" s="50"/>
      <c r="Z2" s="50"/>
      <c r="AA2" s="50"/>
      <c r="AB2" s="51"/>
      <c r="AC2" s="52">
        <f>SUM(C37,H37,M37,R37,W37,AB37,C71,H71,M71,R71,W71,AB71)</f>
        <v>0</v>
      </c>
    </row>
    <row r="3" spans="1:35" s="48" customFormat="1" ht="29.25" customHeight="1" x14ac:dyDescent="0.3">
      <c r="A3" s="73" t="s">
        <v>47</v>
      </c>
      <c r="B3" s="74"/>
      <c r="C3" s="74"/>
      <c r="D3" s="74"/>
      <c r="E3" s="74"/>
      <c r="F3" s="74"/>
      <c r="G3" s="74"/>
      <c r="H3" s="74"/>
      <c r="I3" s="74"/>
      <c r="J3" s="74"/>
      <c r="K3" s="74"/>
      <c r="L3" s="74"/>
      <c r="M3" s="74"/>
      <c r="N3" s="74"/>
      <c r="O3" s="74"/>
      <c r="P3" s="74"/>
      <c r="Q3" s="74"/>
      <c r="R3" s="75"/>
      <c r="S3" s="53" t="s">
        <v>49</v>
      </c>
      <c r="T3" s="54"/>
      <c r="U3" s="54"/>
      <c r="V3" s="54"/>
      <c r="W3" s="54"/>
      <c r="X3" s="54"/>
      <c r="Y3" s="54"/>
      <c r="Z3" s="54"/>
      <c r="AA3" s="54"/>
      <c r="AB3" s="55"/>
      <c r="AC3" s="52">
        <f>AC1*AC2</f>
        <v>0</v>
      </c>
    </row>
    <row r="4" spans="1:35" ht="15.75" thickBot="1" x14ac:dyDescent="0.3"/>
    <row r="5" spans="1:35" ht="20.25" x14ac:dyDescent="0.25">
      <c r="A5" s="126" t="s">
        <v>20</v>
      </c>
      <c r="B5" s="127"/>
      <c r="C5" s="127"/>
      <c r="D5" s="127"/>
      <c r="E5" s="128"/>
      <c r="F5" s="126" t="s">
        <v>21</v>
      </c>
      <c r="G5" s="127"/>
      <c r="H5" s="127"/>
      <c r="I5" s="127"/>
      <c r="J5" s="128"/>
      <c r="K5" s="126" t="s">
        <v>22</v>
      </c>
      <c r="L5" s="127"/>
      <c r="M5" s="127"/>
      <c r="N5" s="127"/>
      <c r="O5" s="128"/>
      <c r="P5" s="126" t="s">
        <v>23</v>
      </c>
      <c r="Q5" s="127"/>
      <c r="R5" s="127"/>
      <c r="S5" s="127"/>
      <c r="T5" s="128"/>
      <c r="U5" s="126" t="s">
        <v>31</v>
      </c>
      <c r="V5" s="127"/>
      <c r="W5" s="127"/>
      <c r="X5" s="127"/>
      <c r="Y5" s="128"/>
      <c r="Z5" s="126" t="s">
        <v>24</v>
      </c>
      <c r="AA5" s="127"/>
      <c r="AB5" s="127"/>
      <c r="AC5" s="127"/>
      <c r="AD5" s="128"/>
    </row>
    <row r="6" spans="1:35" x14ac:dyDescent="0.25">
      <c r="A6" s="91">
        <f>B6</f>
        <v>44927</v>
      </c>
      <c r="B6" s="92">
        <f>DATE(Kalenderopslag!E1,1,1)</f>
        <v>44927</v>
      </c>
      <c r="C6" s="66"/>
      <c r="D6" s="93" t="str">
        <f>IFERROR(VLOOKUP(B6,Kalenderopslag!$A$1:$B$1002,2,FALSE),"")</f>
        <v>Nytårsdag</v>
      </c>
      <c r="E6" s="95" t="str">
        <f>IFERROR(IF(WEEKDAY(B6,2)=1,_xlfn.ISOWEEKNUM(B6),""),"")</f>
        <v/>
      </c>
      <c r="F6" s="91">
        <f>G6</f>
        <v>44958</v>
      </c>
      <c r="G6" s="58">
        <f>EOMONTH(B6,0)+1</f>
        <v>44958</v>
      </c>
      <c r="H6" s="66"/>
      <c r="I6" s="93" t="str">
        <f>IFERROR(VLOOKUP(G6,Kalenderopslag!$A$1:$B$1002,2,FALSE),"")</f>
        <v/>
      </c>
      <c r="J6" s="95" t="str">
        <f>IFERROR(IF(WEEKDAY(G6,2)=1,_xlfn.ISOWEEKNUM(G6),""),"")</f>
        <v/>
      </c>
      <c r="K6" s="91">
        <f>L6</f>
        <v>44986</v>
      </c>
      <c r="L6" s="58">
        <f>EOMONTH(G6,0)+1</f>
        <v>44986</v>
      </c>
      <c r="M6" s="66"/>
      <c r="N6" s="93" t="str">
        <f>IFERROR(VLOOKUP(L6,Kalenderopslag!$A$1:$B$1002,2,FALSE),"")</f>
        <v/>
      </c>
      <c r="O6" s="95" t="str">
        <f>IFERROR(IF(WEEKDAY(L6,2)=1,_xlfn.ISOWEEKNUM(L6),""),"")</f>
        <v/>
      </c>
      <c r="P6" s="91">
        <f>Q6</f>
        <v>45017</v>
      </c>
      <c r="Q6" s="58">
        <f>EOMONTH(L6,0)+1</f>
        <v>45017</v>
      </c>
      <c r="R6" s="66"/>
      <c r="S6" s="93" t="str">
        <f>IFERROR(VLOOKUP(Q6,Kalenderopslag!$A$1:$B$1002,2,FALSE),"")</f>
        <v/>
      </c>
      <c r="T6" s="95" t="str">
        <f>IFERROR(IF(WEEKDAY(Q6,2)=1,_xlfn.ISOWEEKNUM(Q6),""),"")</f>
        <v/>
      </c>
      <c r="U6" s="91">
        <f>V6</f>
        <v>45047</v>
      </c>
      <c r="V6" s="58">
        <f>EOMONTH(Q6,0)+1</f>
        <v>45047</v>
      </c>
      <c r="W6" s="66"/>
      <c r="X6" s="93" t="str">
        <f>IFERROR(VLOOKUP(V6,Kalenderopslag!$A$1:$B$1002,2,FALSE),"")</f>
        <v/>
      </c>
      <c r="Y6" s="95">
        <f>IFERROR(IF(WEEKDAY(V6,2)=1,_xlfn.ISOWEEKNUM(V6),""),"")</f>
        <v>18</v>
      </c>
      <c r="Z6" s="91">
        <f>AA6</f>
        <v>45078</v>
      </c>
      <c r="AA6" s="58">
        <f>EOMONTH(V6,0)+1</f>
        <v>45078</v>
      </c>
      <c r="AB6" s="66"/>
      <c r="AC6" s="93" t="str">
        <f>IFERROR(VLOOKUP(AA6,Kalenderopslag!$A$1:$B$1002,2,FALSE),"")</f>
        <v/>
      </c>
      <c r="AD6" s="95" t="str">
        <f>IFERROR(IF(WEEKDAY(AA6,2)=1,_xlfn.ISOWEEKNUM(AA6),""),"")</f>
        <v/>
      </c>
    </row>
    <row r="7" spans="1:35" x14ac:dyDescent="0.25">
      <c r="A7" s="91">
        <f>IFERROR(B7,"")</f>
        <v>44928</v>
      </c>
      <c r="B7" s="92">
        <f>IFERROR(IF(OR(B6="",DAY(B6+1)&lt;DAY(B6)),"",B6+1),"")</f>
        <v>44928</v>
      </c>
      <c r="C7" s="66"/>
      <c r="D7" s="93" t="str">
        <f>IFERROR(VLOOKUP(B7,Kalenderopslag!$A$1:$B$1002,2,FALSE),"")</f>
        <v/>
      </c>
      <c r="E7" s="95">
        <f t="shared" ref="E7:E36" si="0">IFERROR(IF(WEEKDAY(B7,2)=1,_xlfn.ISOWEEKNUM(B7),""),"")</f>
        <v>1</v>
      </c>
      <c r="F7" s="91">
        <f>IFERROR(G7,"")</f>
        <v>44959</v>
      </c>
      <c r="G7" s="92">
        <f>IFERROR(IF(OR(G6="",DAY(G6+1)&lt;DAY(G6)),"",G6+1),"")</f>
        <v>44959</v>
      </c>
      <c r="H7" s="66"/>
      <c r="I7" s="93" t="str">
        <f>IFERROR(VLOOKUP(G7,Kalenderopslag!$A$1:$B$1002,2,FALSE),"")</f>
        <v/>
      </c>
      <c r="J7" s="95" t="str">
        <f t="shared" ref="J7:J36" si="1">IFERROR(IF(WEEKDAY(G7,2)=1,_xlfn.ISOWEEKNUM(G7),""),"")</f>
        <v/>
      </c>
      <c r="K7" s="91">
        <f>IFERROR(L7,"")</f>
        <v>44987</v>
      </c>
      <c r="L7" s="92">
        <f>IFERROR(IF(OR(L6="",DAY(L6+1)&lt;DAY(L6)),"",L6+1),"")</f>
        <v>44987</v>
      </c>
      <c r="M7" s="66"/>
      <c r="N7" s="93" t="str">
        <f>IFERROR(VLOOKUP(L7,Kalenderopslag!$A$1:$B$1002,2,FALSE),"")</f>
        <v/>
      </c>
      <c r="O7" s="95" t="str">
        <f t="shared" ref="O7:O36" si="2">IFERROR(IF(WEEKDAY(L7,2)=1,_xlfn.ISOWEEKNUM(L7),""),"")</f>
        <v/>
      </c>
      <c r="P7" s="91">
        <f>IFERROR(Q7,"")</f>
        <v>45018</v>
      </c>
      <c r="Q7" s="92">
        <f>IFERROR(IF(OR(Q6="",DAY(Q6+1)&lt;DAY(Q6)),"",Q6+1),"")</f>
        <v>45018</v>
      </c>
      <c r="R7" s="66"/>
      <c r="S7" s="93" t="str">
        <f>IFERROR(VLOOKUP(Q7,Kalenderopslag!$A$1:$B$1002,2,FALSE),"")</f>
        <v>Palmesøndag</v>
      </c>
      <c r="T7" s="95" t="str">
        <f t="shared" ref="T7:T36" si="3">IFERROR(IF(WEEKDAY(Q7,2)=1,_xlfn.ISOWEEKNUM(Q7),""),"")</f>
        <v/>
      </c>
      <c r="U7" s="91">
        <f>IFERROR(V7,"")</f>
        <v>45048</v>
      </c>
      <c r="V7" s="92">
        <f>IFERROR(IF(OR(V6="",DAY(V6+1)&lt;DAY(V6)),"",V6+1),"")</f>
        <v>45048</v>
      </c>
      <c r="W7" s="66"/>
      <c r="X7" s="93" t="str">
        <f>IFERROR(VLOOKUP(V7,Kalenderopslag!$A$1:$B$1002,2,FALSE),"")</f>
        <v/>
      </c>
      <c r="Y7" s="95" t="str">
        <f t="shared" ref="Y7:Y36" si="4">IFERROR(IF(WEEKDAY(V7,2)=1,_xlfn.ISOWEEKNUM(V7),""),"")</f>
        <v/>
      </c>
      <c r="Z7" s="91">
        <f>IFERROR(AA7,"")</f>
        <v>45079</v>
      </c>
      <c r="AA7" s="92">
        <f>IFERROR(IF(OR(AA6="",DAY(AA6+1)&lt;DAY(AA6)),"",AA6+1),"")</f>
        <v>45079</v>
      </c>
      <c r="AB7" s="66"/>
      <c r="AC7" s="93" t="str">
        <f>IFERROR(VLOOKUP(AA7,Kalenderopslag!$A$1:$B$1002,2,FALSE),"")</f>
        <v/>
      </c>
      <c r="AD7" s="95" t="str">
        <f t="shared" ref="AD7:AD36" si="5">IFERROR(IF(WEEKDAY(AA7,2)=1,_xlfn.ISOWEEKNUM(AA7),""),"")</f>
        <v/>
      </c>
      <c r="AI7" s="94"/>
    </row>
    <row r="8" spans="1:35" x14ac:dyDescent="0.25">
      <c r="A8" s="91">
        <f t="shared" ref="A8:A36" si="6">IFERROR(B8,"")</f>
        <v>44929</v>
      </c>
      <c r="B8" s="92">
        <f t="shared" ref="B8:B36" si="7">IFERROR(IF(OR(B7="",DAY(B7+1)&lt;DAY(B7)),"",B7+1),"")</f>
        <v>44929</v>
      </c>
      <c r="C8" s="66"/>
      <c r="D8" s="93" t="str">
        <f>IFERROR(VLOOKUP(B8,Kalenderopslag!$A$1:$B$1002,2,FALSE),"")</f>
        <v/>
      </c>
      <c r="E8" s="95" t="str">
        <f t="shared" si="0"/>
        <v/>
      </c>
      <c r="F8" s="91">
        <f t="shared" ref="F8:F36" si="8">IFERROR(G8,"")</f>
        <v>44960</v>
      </c>
      <c r="G8" s="92">
        <f t="shared" ref="G8:G36" si="9">IFERROR(IF(OR(G7="",DAY(G7+1)&lt;DAY(G7)),"",G7+1),"")</f>
        <v>44960</v>
      </c>
      <c r="H8" s="66"/>
      <c r="I8" s="93" t="str">
        <f>IFERROR(VLOOKUP(G8,Kalenderopslag!$A$1:$B$1002,2,FALSE),"")</f>
        <v/>
      </c>
      <c r="J8" s="95" t="str">
        <f t="shared" si="1"/>
        <v/>
      </c>
      <c r="K8" s="91">
        <f t="shared" ref="K8:K36" si="10">IFERROR(L8,"")</f>
        <v>44988</v>
      </c>
      <c r="L8" s="92">
        <f t="shared" ref="L8:L36" si="11">IFERROR(IF(OR(L7="",DAY(L7+1)&lt;DAY(L7)),"",L7+1),"")</f>
        <v>44988</v>
      </c>
      <c r="M8" s="66"/>
      <c r="N8" s="93" t="str">
        <f>IFERROR(VLOOKUP(L8,Kalenderopslag!$A$1:$B$1002,2,FALSE),"")</f>
        <v/>
      </c>
      <c r="O8" s="95" t="str">
        <f t="shared" si="2"/>
        <v/>
      </c>
      <c r="P8" s="91">
        <f t="shared" ref="P8:P36" si="12">IFERROR(Q8,"")</f>
        <v>45019</v>
      </c>
      <c r="Q8" s="92">
        <f t="shared" ref="Q8:Q36" si="13">IFERROR(IF(OR(Q7="",DAY(Q7+1)&lt;DAY(Q7)),"",Q7+1),"")</f>
        <v>45019</v>
      </c>
      <c r="R8" s="66"/>
      <c r="S8" s="93" t="str">
        <f>IFERROR(VLOOKUP(Q8,Kalenderopslag!$A$1:$B$1002,2,FALSE),"")</f>
        <v/>
      </c>
      <c r="T8" s="95">
        <f t="shared" si="3"/>
        <v>14</v>
      </c>
      <c r="U8" s="91">
        <f t="shared" ref="U8:U36" si="14">IFERROR(V8,"")</f>
        <v>45049</v>
      </c>
      <c r="V8" s="92">
        <f t="shared" ref="V8:V36" si="15">IFERROR(IF(OR(V7="",DAY(V7+1)&lt;DAY(V7)),"",V7+1),"")</f>
        <v>45049</v>
      </c>
      <c r="W8" s="66"/>
      <c r="X8" s="93" t="str">
        <f>IFERROR(VLOOKUP(V8,Kalenderopslag!$A$1:$B$1002,2,FALSE),"")</f>
        <v/>
      </c>
      <c r="Y8" s="95" t="str">
        <f t="shared" si="4"/>
        <v/>
      </c>
      <c r="Z8" s="91">
        <f t="shared" ref="Z8:Z36" si="16">IFERROR(AA8,"")</f>
        <v>45080</v>
      </c>
      <c r="AA8" s="92">
        <f t="shared" ref="AA8:AA36" si="17">IFERROR(IF(OR(AA7="",DAY(AA7+1)&lt;DAY(AA7)),"",AA7+1),"")</f>
        <v>45080</v>
      </c>
      <c r="AB8" s="66"/>
      <c r="AC8" s="93" t="str">
        <f>IFERROR(VLOOKUP(AA8,Kalenderopslag!$A$1:$B$1002,2,FALSE),"")</f>
        <v/>
      </c>
      <c r="AD8" s="95" t="str">
        <f t="shared" si="5"/>
        <v/>
      </c>
    </row>
    <row r="9" spans="1:35" x14ac:dyDescent="0.25">
      <c r="A9" s="91">
        <f t="shared" si="6"/>
        <v>44930</v>
      </c>
      <c r="B9" s="92">
        <f t="shared" si="7"/>
        <v>44930</v>
      </c>
      <c r="C9" s="66"/>
      <c r="D9" s="93" t="str">
        <f>IFERROR(VLOOKUP(B9,Kalenderopslag!$A$1:$B$1002,2,FALSE),"")</f>
        <v/>
      </c>
      <c r="E9" s="95" t="str">
        <f t="shared" si="0"/>
        <v/>
      </c>
      <c r="F9" s="91">
        <f t="shared" si="8"/>
        <v>44961</v>
      </c>
      <c r="G9" s="92">
        <f t="shared" si="9"/>
        <v>44961</v>
      </c>
      <c r="H9" s="66"/>
      <c r="I9" s="93" t="str">
        <f>IFERROR(VLOOKUP(G9,Kalenderopslag!$A$1:$B$1002,2,FALSE),"")</f>
        <v/>
      </c>
      <c r="J9" s="95" t="str">
        <f t="shared" si="1"/>
        <v/>
      </c>
      <c r="K9" s="91">
        <f t="shared" si="10"/>
        <v>44989</v>
      </c>
      <c r="L9" s="92">
        <f t="shared" si="11"/>
        <v>44989</v>
      </c>
      <c r="M9" s="66"/>
      <c r="N9" s="93" t="str">
        <f>IFERROR(VLOOKUP(L9,Kalenderopslag!$A$1:$B$1002,2,FALSE),"")</f>
        <v/>
      </c>
      <c r="O9" s="95" t="str">
        <f t="shared" si="2"/>
        <v/>
      </c>
      <c r="P9" s="91">
        <f t="shared" si="12"/>
        <v>45020</v>
      </c>
      <c r="Q9" s="92">
        <f t="shared" si="13"/>
        <v>45020</v>
      </c>
      <c r="R9" s="66"/>
      <c r="S9" s="93" t="str">
        <f>IFERROR(VLOOKUP(Q9,Kalenderopslag!$A$1:$B$1002,2,FALSE),"")</f>
        <v/>
      </c>
      <c r="T9" s="95" t="str">
        <f t="shared" si="3"/>
        <v/>
      </c>
      <c r="U9" s="91">
        <f t="shared" si="14"/>
        <v>45050</v>
      </c>
      <c r="V9" s="92">
        <f t="shared" si="15"/>
        <v>45050</v>
      </c>
      <c r="W9" s="66"/>
      <c r="X9" s="93" t="str">
        <f>IFERROR(VLOOKUP(V9,Kalenderopslag!$A$1:$B$1002,2,FALSE),"")</f>
        <v/>
      </c>
      <c r="Y9" s="95" t="str">
        <f t="shared" si="4"/>
        <v/>
      </c>
      <c r="Z9" s="91">
        <f t="shared" si="16"/>
        <v>45081</v>
      </c>
      <c r="AA9" s="92">
        <f t="shared" si="17"/>
        <v>45081</v>
      </c>
      <c r="AB9" s="66"/>
      <c r="AC9" s="93" t="str">
        <f>IFERROR(VLOOKUP(AA9,Kalenderopslag!$A$1:$B$1002,2,FALSE),"")</f>
        <v/>
      </c>
      <c r="AD9" s="95" t="str">
        <f t="shared" si="5"/>
        <v/>
      </c>
    </row>
    <row r="10" spans="1:35" x14ac:dyDescent="0.25">
      <c r="A10" s="91">
        <f t="shared" si="6"/>
        <v>44931</v>
      </c>
      <c r="B10" s="92">
        <f t="shared" si="7"/>
        <v>44931</v>
      </c>
      <c r="C10" s="66"/>
      <c r="D10" s="93" t="str">
        <f>IFERROR(VLOOKUP(B10,Kalenderopslag!$A$1:$B$1002,2,FALSE),"")</f>
        <v/>
      </c>
      <c r="E10" s="95" t="str">
        <f t="shared" si="0"/>
        <v/>
      </c>
      <c r="F10" s="91">
        <f t="shared" si="8"/>
        <v>44962</v>
      </c>
      <c r="G10" s="92">
        <f t="shared" si="9"/>
        <v>44962</v>
      </c>
      <c r="H10" s="66"/>
      <c r="I10" s="93" t="str">
        <f>IFERROR(VLOOKUP(G10,Kalenderopslag!$A$1:$B$1002,2,FALSE),"")</f>
        <v/>
      </c>
      <c r="J10" s="95" t="str">
        <f t="shared" si="1"/>
        <v/>
      </c>
      <c r="K10" s="91">
        <f t="shared" si="10"/>
        <v>44990</v>
      </c>
      <c r="L10" s="92">
        <f t="shared" si="11"/>
        <v>44990</v>
      </c>
      <c r="M10" s="66"/>
      <c r="N10" s="93" t="str">
        <f>IFERROR(VLOOKUP(L10,Kalenderopslag!$A$1:$B$1002,2,FALSE),"")</f>
        <v/>
      </c>
      <c r="O10" s="95" t="str">
        <f t="shared" si="2"/>
        <v/>
      </c>
      <c r="P10" s="91">
        <f t="shared" si="12"/>
        <v>45021</v>
      </c>
      <c r="Q10" s="92">
        <f t="shared" si="13"/>
        <v>45021</v>
      </c>
      <c r="R10" s="66"/>
      <c r="S10" s="93" t="str">
        <f>IFERROR(VLOOKUP(Q10,Kalenderopslag!$A$1:$B$1002,2,FALSE),"")</f>
        <v/>
      </c>
      <c r="T10" s="95" t="str">
        <f t="shared" si="3"/>
        <v/>
      </c>
      <c r="U10" s="91">
        <f t="shared" si="14"/>
        <v>45051</v>
      </c>
      <c r="V10" s="92">
        <f t="shared" si="15"/>
        <v>45051</v>
      </c>
      <c r="W10" s="66"/>
      <c r="X10" s="93" t="str">
        <f>IFERROR(VLOOKUP(V10,Kalenderopslag!$A$1:$B$1002,2,FALSE),"")</f>
        <v>Store Bededag</v>
      </c>
      <c r="Y10" s="95" t="str">
        <f t="shared" si="4"/>
        <v/>
      </c>
      <c r="Z10" s="91">
        <f t="shared" si="16"/>
        <v>45082</v>
      </c>
      <c r="AA10" s="92">
        <f t="shared" si="17"/>
        <v>45082</v>
      </c>
      <c r="AB10" s="66"/>
      <c r="AC10" s="93" t="str">
        <f>IFERROR(VLOOKUP(AA10,Kalenderopslag!$A$1:$B$1002,2,FALSE),"")</f>
        <v>Grundlovsdag</v>
      </c>
      <c r="AD10" s="95">
        <f t="shared" si="5"/>
        <v>23</v>
      </c>
    </row>
    <row r="11" spans="1:35" x14ac:dyDescent="0.25">
      <c r="A11" s="91">
        <f t="shared" si="6"/>
        <v>44932</v>
      </c>
      <c r="B11" s="92">
        <f t="shared" si="7"/>
        <v>44932</v>
      </c>
      <c r="C11" s="66"/>
      <c r="D11" s="93" t="str">
        <f>IFERROR(VLOOKUP(B11,Kalenderopslag!$A$1:$B$1002,2,FALSE),"")</f>
        <v/>
      </c>
      <c r="E11" s="95" t="str">
        <f t="shared" si="0"/>
        <v/>
      </c>
      <c r="F11" s="91">
        <f t="shared" si="8"/>
        <v>44963</v>
      </c>
      <c r="G11" s="92">
        <f t="shared" si="9"/>
        <v>44963</v>
      </c>
      <c r="H11" s="66"/>
      <c r="I11" s="93" t="str">
        <f>IFERROR(VLOOKUP(G11,Kalenderopslag!$A$1:$B$1002,2,FALSE),"")</f>
        <v/>
      </c>
      <c r="J11" s="95">
        <f t="shared" si="1"/>
        <v>6</v>
      </c>
      <c r="K11" s="91">
        <f t="shared" si="10"/>
        <v>44991</v>
      </c>
      <c r="L11" s="92">
        <f t="shared" si="11"/>
        <v>44991</v>
      </c>
      <c r="M11" s="66"/>
      <c r="N11" s="93" t="str">
        <f>IFERROR(VLOOKUP(L11,Kalenderopslag!$A$1:$B$1002,2,FALSE),"")</f>
        <v/>
      </c>
      <c r="O11" s="95">
        <f t="shared" si="2"/>
        <v>10</v>
      </c>
      <c r="P11" s="91">
        <f t="shared" si="12"/>
        <v>45022</v>
      </c>
      <c r="Q11" s="92">
        <f t="shared" si="13"/>
        <v>45022</v>
      </c>
      <c r="R11" s="66"/>
      <c r="S11" s="93" t="str">
        <f>IFERROR(VLOOKUP(Q11,Kalenderopslag!$A$1:$B$1002,2,FALSE),"")</f>
        <v>Skærtorsdag</v>
      </c>
      <c r="T11" s="95" t="str">
        <f t="shared" si="3"/>
        <v/>
      </c>
      <c r="U11" s="91">
        <f t="shared" si="14"/>
        <v>45052</v>
      </c>
      <c r="V11" s="92">
        <f t="shared" si="15"/>
        <v>45052</v>
      </c>
      <c r="W11" s="66"/>
      <c r="X11" s="93" t="str">
        <f>IFERROR(VLOOKUP(V11,Kalenderopslag!$A$1:$B$1002,2,FALSE),"")</f>
        <v/>
      </c>
      <c r="Y11" s="95" t="str">
        <f t="shared" si="4"/>
        <v/>
      </c>
      <c r="Z11" s="91">
        <f t="shared" si="16"/>
        <v>45083</v>
      </c>
      <c r="AA11" s="92">
        <f t="shared" si="17"/>
        <v>45083</v>
      </c>
      <c r="AB11" s="66"/>
      <c r="AC11" s="93" t="str">
        <f>IFERROR(VLOOKUP(AA11,Kalenderopslag!$A$1:$B$1002,2,FALSE),"")</f>
        <v/>
      </c>
      <c r="AD11" s="95" t="str">
        <f t="shared" si="5"/>
        <v/>
      </c>
    </row>
    <row r="12" spans="1:35" x14ac:dyDescent="0.25">
      <c r="A12" s="91">
        <f t="shared" si="6"/>
        <v>44933</v>
      </c>
      <c r="B12" s="92">
        <f t="shared" si="7"/>
        <v>44933</v>
      </c>
      <c r="C12" s="66"/>
      <c r="D12" s="93" t="str">
        <f>IFERROR(VLOOKUP(B12,Kalenderopslag!$A$1:$B$1002,2,FALSE),"")</f>
        <v/>
      </c>
      <c r="E12" s="95" t="str">
        <f t="shared" si="0"/>
        <v/>
      </c>
      <c r="F12" s="91">
        <f t="shared" si="8"/>
        <v>44964</v>
      </c>
      <c r="G12" s="92">
        <f t="shared" si="9"/>
        <v>44964</v>
      </c>
      <c r="H12" s="66"/>
      <c r="I12" s="93" t="str">
        <f>IFERROR(VLOOKUP(G12,Kalenderopslag!$A$1:$B$1002,2,FALSE),"")</f>
        <v/>
      </c>
      <c r="J12" s="95" t="str">
        <f t="shared" si="1"/>
        <v/>
      </c>
      <c r="K12" s="91">
        <f t="shared" si="10"/>
        <v>44992</v>
      </c>
      <c r="L12" s="92">
        <f t="shared" si="11"/>
        <v>44992</v>
      </c>
      <c r="M12" s="66"/>
      <c r="N12" s="93" t="str">
        <f>IFERROR(VLOOKUP(L12,Kalenderopslag!$A$1:$B$1002,2,FALSE),"")</f>
        <v/>
      </c>
      <c r="O12" s="95" t="str">
        <f t="shared" si="2"/>
        <v/>
      </c>
      <c r="P12" s="91">
        <f t="shared" si="12"/>
        <v>45023</v>
      </c>
      <c r="Q12" s="92">
        <f t="shared" si="13"/>
        <v>45023</v>
      </c>
      <c r="R12" s="66"/>
      <c r="S12" s="93" t="str">
        <f>IFERROR(VLOOKUP(Q12,Kalenderopslag!$A$1:$B$1002,2,FALSE),"")</f>
        <v>Langfredag</v>
      </c>
      <c r="T12" s="95" t="str">
        <f t="shared" si="3"/>
        <v/>
      </c>
      <c r="U12" s="91">
        <f t="shared" si="14"/>
        <v>45053</v>
      </c>
      <c r="V12" s="92">
        <f t="shared" si="15"/>
        <v>45053</v>
      </c>
      <c r="W12" s="66"/>
      <c r="X12" s="93" t="str">
        <f>IFERROR(VLOOKUP(V12,Kalenderopslag!$A$1:$B$1002,2,FALSE),"")</f>
        <v/>
      </c>
      <c r="Y12" s="95" t="str">
        <f t="shared" si="4"/>
        <v/>
      </c>
      <c r="Z12" s="91">
        <f t="shared" si="16"/>
        <v>45084</v>
      </c>
      <c r="AA12" s="92">
        <f t="shared" si="17"/>
        <v>45084</v>
      </c>
      <c r="AB12" s="66"/>
      <c r="AC12" s="93" t="str">
        <f>IFERROR(VLOOKUP(AA12,Kalenderopslag!$A$1:$B$1002,2,FALSE),"")</f>
        <v/>
      </c>
      <c r="AD12" s="95" t="str">
        <f t="shared" si="5"/>
        <v/>
      </c>
    </row>
    <row r="13" spans="1:35" x14ac:dyDescent="0.25">
      <c r="A13" s="91">
        <f t="shared" si="6"/>
        <v>44934</v>
      </c>
      <c r="B13" s="92">
        <f t="shared" si="7"/>
        <v>44934</v>
      </c>
      <c r="C13" s="66"/>
      <c r="D13" s="93" t="str">
        <f>IFERROR(VLOOKUP(B13,Kalenderopslag!$A$1:$B$1002,2,FALSE),"")</f>
        <v/>
      </c>
      <c r="E13" s="95" t="str">
        <f t="shared" si="0"/>
        <v/>
      </c>
      <c r="F13" s="91">
        <f t="shared" si="8"/>
        <v>44965</v>
      </c>
      <c r="G13" s="92">
        <f t="shared" si="9"/>
        <v>44965</v>
      </c>
      <c r="H13" s="66"/>
      <c r="I13" s="93" t="str">
        <f>IFERROR(VLOOKUP(G13,Kalenderopslag!$A$1:$B$1002,2,FALSE),"")</f>
        <v/>
      </c>
      <c r="J13" s="95" t="str">
        <f t="shared" si="1"/>
        <v/>
      </c>
      <c r="K13" s="91">
        <f t="shared" si="10"/>
        <v>44993</v>
      </c>
      <c r="L13" s="92">
        <f t="shared" si="11"/>
        <v>44993</v>
      </c>
      <c r="M13" s="66"/>
      <c r="N13" s="93" t="str">
        <f>IFERROR(VLOOKUP(L13,Kalenderopslag!$A$1:$B$1002,2,FALSE),"")</f>
        <v/>
      </c>
      <c r="O13" s="95" t="str">
        <f t="shared" si="2"/>
        <v/>
      </c>
      <c r="P13" s="91">
        <f t="shared" si="12"/>
        <v>45024</v>
      </c>
      <c r="Q13" s="92">
        <f t="shared" si="13"/>
        <v>45024</v>
      </c>
      <c r="R13" s="66"/>
      <c r="S13" s="93" t="str">
        <f>IFERROR(VLOOKUP(Q13,Kalenderopslag!$A$1:$B$1002,2,FALSE),"")</f>
        <v/>
      </c>
      <c r="T13" s="95" t="str">
        <f t="shared" si="3"/>
        <v/>
      </c>
      <c r="U13" s="91">
        <f t="shared" si="14"/>
        <v>45054</v>
      </c>
      <c r="V13" s="92">
        <f t="shared" si="15"/>
        <v>45054</v>
      </c>
      <c r="W13" s="66"/>
      <c r="X13" s="93" t="str">
        <f>IFERROR(VLOOKUP(V13,Kalenderopslag!$A$1:$B$1002,2,FALSE),"")</f>
        <v/>
      </c>
      <c r="Y13" s="95">
        <f t="shared" si="4"/>
        <v>19</v>
      </c>
      <c r="Z13" s="91">
        <f t="shared" si="16"/>
        <v>45085</v>
      </c>
      <c r="AA13" s="92">
        <f t="shared" si="17"/>
        <v>45085</v>
      </c>
      <c r="AB13" s="66"/>
      <c r="AC13" s="93" t="str">
        <f>IFERROR(VLOOKUP(AA13,Kalenderopslag!$A$1:$B$1002,2,FALSE),"")</f>
        <v/>
      </c>
      <c r="AD13" s="95" t="str">
        <f t="shared" si="5"/>
        <v/>
      </c>
    </row>
    <row r="14" spans="1:35" x14ac:dyDescent="0.25">
      <c r="A14" s="91">
        <f t="shared" si="6"/>
        <v>44935</v>
      </c>
      <c r="B14" s="92">
        <f t="shared" si="7"/>
        <v>44935</v>
      </c>
      <c r="C14" s="66"/>
      <c r="D14" s="93" t="str">
        <f>IFERROR(VLOOKUP(B14,Kalenderopslag!$A$1:$B$1002,2,FALSE),"")</f>
        <v/>
      </c>
      <c r="E14" s="95">
        <f t="shared" si="0"/>
        <v>2</v>
      </c>
      <c r="F14" s="91">
        <f t="shared" si="8"/>
        <v>44966</v>
      </c>
      <c r="G14" s="92">
        <f t="shared" si="9"/>
        <v>44966</v>
      </c>
      <c r="H14" s="66"/>
      <c r="I14" s="93" t="str">
        <f>IFERROR(VLOOKUP(G14,Kalenderopslag!$A$1:$B$1002,2,FALSE),"")</f>
        <v/>
      </c>
      <c r="J14" s="95" t="str">
        <f t="shared" si="1"/>
        <v/>
      </c>
      <c r="K14" s="91">
        <f t="shared" si="10"/>
        <v>44994</v>
      </c>
      <c r="L14" s="92">
        <f t="shared" si="11"/>
        <v>44994</v>
      </c>
      <c r="M14" s="66"/>
      <c r="N14" s="93" t="str">
        <f>IFERROR(VLOOKUP(L14,Kalenderopslag!$A$1:$B$1002,2,FALSE),"")</f>
        <v/>
      </c>
      <c r="O14" s="95" t="str">
        <f t="shared" si="2"/>
        <v/>
      </c>
      <c r="P14" s="91">
        <f t="shared" si="12"/>
        <v>45025</v>
      </c>
      <c r="Q14" s="92">
        <f t="shared" si="13"/>
        <v>45025</v>
      </c>
      <c r="R14" s="66"/>
      <c r="S14" s="93" t="str">
        <f>IFERROR(VLOOKUP(Q14,Kalenderopslag!$A$1:$B$1002,2,FALSE),"")</f>
        <v>Påskedag</v>
      </c>
      <c r="T14" s="95" t="str">
        <f t="shared" si="3"/>
        <v/>
      </c>
      <c r="U14" s="91">
        <f t="shared" si="14"/>
        <v>45055</v>
      </c>
      <c r="V14" s="92">
        <f t="shared" si="15"/>
        <v>45055</v>
      </c>
      <c r="W14" s="66"/>
      <c r="X14" s="93" t="str">
        <f>IFERROR(VLOOKUP(V14,Kalenderopslag!$A$1:$B$1002,2,FALSE),"")</f>
        <v/>
      </c>
      <c r="Y14" s="95" t="str">
        <f t="shared" si="4"/>
        <v/>
      </c>
      <c r="Z14" s="91">
        <f t="shared" si="16"/>
        <v>45086</v>
      </c>
      <c r="AA14" s="92">
        <f t="shared" si="17"/>
        <v>45086</v>
      </c>
      <c r="AB14" s="66"/>
      <c r="AC14" s="93" t="str">
        <f>IFERROR(VLOOKUP(AA14,Kalenderopslag!$A$1:$B$1002,2,FALSE),"")</f>
        <v/>
      </c>
      <c r="AD14" s="95" t="str">
        <f t="shared" si="5"/>
        <v/>
      </c>
    </row>
    <row r="15" spans="1:35" x14ac:dyDescent="0.25">
      <c r="A15" s="91">
        <f t="shared" si="6"/>
        <v>44936</v>
      </c>
      <c r="B15" s="92">
        <f t="shared" si="7"/>
        <v>44936</v>
      </c>
      <c r="C15" s="66"/>
      <c r="D15" s="93" t="str">
        <f>IFERROR(VLOOKUP(B15,Kalenderopslag!$A$1:$B$1002,2,FALSE),"")</f>
        <v/>
      </c>
      <c r="E15" s="95" t="str">
        <f t="shared" si="0"/>
        <v/>
      </c>
      <c r="F15" s="91">
        <f t="shared" si="8"/>
        <v>44967</v>
      </c>
      <c r="G15" s="92">
        <f t="shared" si="9"/>
        <v>44967</v>
      </c>
      <c r="H15" s="66"/>
      <c r="I15" s="93" t="str">
        <f>IFERROR(VLOOKUP(G15,Kalenderopslag!$A$1:$B$1002,2,FALSE),"")</f>
        <v/>
      </c>
      <c r="J15" s="95" t="str">
        <f t="shared" si="1"/>
        <v/>
      </c>
      <c r="K15" s="91">
        <f t="shared" si="10"/>
        <v>44995</v>
      </c>
      <c r="L15" s="92">
        <f t="shared" si="11"/>
        <v>44995</v>
      </c>
      <c r="M15" s="66"/>
      <c r="N15" s="93" t="str">
        <f>IFERROR(VLOOKUP(L15,Kalenderopslag!$A$1:$B$1002,2,FALSE),"")</f>
        <v/>
      </c>
      <c r="O15" s="95" t="str">
        <f t="shared" si="2"/>
        <v/>
      </c>
      <c r="P15" s="91">
        <f t="shared" si="12"/>
        <v>45026</v>
      </c>
      <c r="Q15" s="92">
        <f t="shared" si="13"/>
        <v>45026</v>
      </c>
      <c r="R15" s="66"/>
      <c r="S15" s="93" t="str">
        <f>IFERROR(VLOOKUP(Q15,Kalenderopslag!$A$1:$B$1002,2,FALSE),"")</f>
        <v>2. Påskedag</v>
      </c>
      <c r="T15" s="95">
        <f t="shared" si="3"/>
        <v>15</v>
      </c>
      <c r="U15" s="91">
        <f t="shared" si="14"/>
        <v>45056</v>
      </c>
      <c r="V15" s="92">
        <f t="shared" si="15"/>
        <v>45056</v>
      </c>
      <c r="W15" s="66"/>
      <c r="X15" s="93" t="str">
        <f>IFERROR(VLOOKUP(V15,Kalenderopslag!$A$1:$B$1002,2,FALSE),"")</f>
        <v/>
      </c>
      <c r="Y15" s="95" t="str">
        <f t="shared" si="4"/>
        <v/>
      </c>
      <c r="Z15" s="91">
        <f t="shared" si="16"/>
        <v>45087</v>
      </c>
      <c r="AA15" s="92">
        <f t="shared" si="17"/>
        <v>45087</v>
      </c>
      <c r="AB15" s="66"/>
      <c r="AC15" s="93" t="str">
        <f>IFERROR(VLOOKUP(AA15,Kalenderopslag!$A$1:$B$1002,2,FALSE),"")</f>
        <v/>
      </c>
      <c r="AD15" s="95" t="str">
        <f t="shared" si="5"/>
        <v/>
      </c>
    </row>
    <row r="16" spans="1:35" x14ac:dyDescent="0.25">
      <c r="A16" s="91">
        <f t="shared" si="6"/>
        <v>44937</v>
      </c>
      <c r="B16" s="92">
        <f t="shared" si="7"/>
        <v>44937</v>
      </c>
      <c r="C16" s="66"/>
      <c r="D16" s="93" t="str">
        <f>IFERROR(VLOOKUP(B16,Kalenderopslag!$A$1:$B$1002,2,FALSE),"")</f>
        <v/>
      </c>
      <c r="E16" s="95" t="str">
        <f t="shared" si="0"/>
        <v/>
      </c>
      <c r="F16" s="91">
        <f t="shared" si="8"/>
        <v>44968</v>
      </c>
      <c r="G16" s="92">
        <f t="shared" si="9"/>
        <v>44968</v>
      </c>
      <c r="H16" s="66"/>
      <c r="I16" s="93" t="str">
        <f>IFERROR(VLOOKUP(G16,Kalenderopslag!$A$1:$B$1002,2,FALSE),"")</f>
        <v/>
      </c>
      <c r="J16" s="95" t="str">
        <f t="shared" si="1"/>
        <v/>
      </c>
      <c r="K16" s="91">
        <f t="shared" si="10"/>
        <v>44996</v>
      </c>
      <c r="L16" s="92">
        <f t="shared" si="11"/>
        <v>44996</v>
      </c>
      <c r="M16" s="66"/>
      <c r="N16" s="93" t="str">
        <f>IFERROR(VLOOKUP(L16,Kalenderopslag!$A$1:$B$1002,2,FALSE),"")</f>
        <v/>
      </c>
      <c r="O16" s="95" t="str">
        <f t="shared" si="2"/>
        <v/>
      </c>
      <c r="P16" s="91">
        <f t="shared" si="12"/>
        <v>45027</v>
      </c>
      <c r="Q16" s="92">
        <f t="shared" si="13"/>
        <v>45027</v>
      </c>
      <c r="R16" s="66"/>
      <c r="S16" s="93" t="str">
        <f>IFERROR(VLOOKUP(Q16,Kalenderopslag!$A$1:$B$1002,2,FALSE),"")</f>
        <v/>
      </c>
      <c r="T16" s="95" t="str">
        <f t="shared" si="3"/>
        <v/>
      </c>
      <c r="U16" s="91">
        <f t="shared" si="14"/>
        <v>45057</v>
      </c>
      <c r="V16" s="92">
        <f t="shared" si="15"/>
        <v>45057</v>
      </c>
      <c r="W16" s="66"/>
      <c r="X16" s="93" t="str">
        <f>IFERROR(VLOOKUP(V16,Kalenderopslag!$A$1:$B$1002,2,FALSE),"")</f>
        <v/>
      </c>
      <c r="Y16" s="95" t="str">
        <f t="shared" si="4"/>
        <v/>
      </c>
      <c r="Z16" s="91">
        <f t="shared" si="16"/>
        <v>45088</v>
      </c>
      <c r="AA16" s="92">
        <f t="shared" si="17"/>
        <v>45088</v>
      </c>
      <c r="AB16" s="66"/>
      <c r="AC16" s="93" t="str">
        <f>IFERROR(VLOOKUP(AA16,Kalenderopslag!$A$1:$B$1002,2,FALSE),"")</f>
        <v/>
      </c>
      <c r="AD16" s="95" t="str">
        <f t="shared" si="5"/>
        <v/>
      </c>
    </row>
    <row r="17" spans="1:30" x14ac:dyDescent="0.25">
      <c r="A17" s="91">
        <f t="shared" si="6"/>
        <v>44938</v>
      </c>
      <c r="B17" s="92">
        <f t="shared" si="7"/>
        <v>44938</v>
      </c>
      <c r="C17" s="66"/>
      <c r="D17" s="93" t="str">
        <f>IFERROR(VLOOKUP(B17,Kalenderopslag!$A$1:$B$1002,2,FALSE),"")</f>
        <v/>
      </c>
      <c r="E17" s="95" t="str">
        <f t="shared" si="0"/>
        <v/>
      </c>
      <c r="F17" s="91">
        <f t="shared" si="8"/>
        <v>44969</v>
      </c>
      <c r="G17" s="92">
        <f t="shared" si="9"/>
        <v>44969</v>
      </c>
      <c r="H17" s="66"/>
      <c r="I17" s="93" t="str">
        <f>IFERROR(VLOOKUP(G17,Kalenderopslag!$A$1:$B$1002,2,FALSE),"")</f>
        <v/>
      </c>
      <c r="J17" s="95" t="str">
        <f t="shared" si="1"/>
        <v/>
      </c>
      <c r="K17" s="91">
        <f t="shared" si="10"/>
        <v>44997</v>
      </c>
      <c r="L17" s="92">
        <f t="shared" si="11"/>
        <v>44997</v>
      </c>
      <c r="M17" s="66"/>
      <c r="N17" s="93" t="str">
        <f>IFERROR(VLOOKUP(L17,Kalenderopslag!$A$1:$B$1002,2,FALSE),"")</f>
        <v/>
      </c>
      <c r="O17" s="95" t="str">
        <f t="shared" si="2"/>
        <v/>
      </c>
      <c r="P17" s="91">
        <f t="shared" si="12"/>
        <v>45028</v>
      </c>
      <c r="Q17" s="92">
        <f t="shared" si="13"/>
        <v>45028</v>
      </c>
      <c r="R17" s="66"/>
      <c r="S17" s="93" t="str">
        <f>IFERROR(VLOOKUP(Q17,Kalenderopslag!$A$1:$B$1002,2,FALSE),"")</f>
        <v/>
      </c>
      <c r="T17" s="95" t="str">
        <f t="shared" si="3"/>
        <v/>
      </c>
      <c r="U17" s="91">
        <f t="shared" si="14"/>
        <v>45058</v>
      </c>
      <c r="V17" s="92">
        <f t="shared" si="15"/>
        <v>45058</v>
      </c>
      <c r="W17" s="66"/>
      <c r="X17" s="93" t="str">
        <f>IFERROR(VLOOKUP(V17,Kalenderopslag!$A$1:$B$1002,2,FALSE),"")</f>
        <v/>
      </c>
      <c r="Y17" s="95" t="str">
        <f t="shared" si="4"/>
        <v/>
      </c>
      <c r="Z17" s="91">
        <f t="shared" si="16"/>
        <v>45089</v>
      </c>
      <c r="AA17" s="92">
        <f t="shared" si="17"/>
        <v>45089</v>
      </c>
      <c r="AB17" s="66"/>
      <c r="AC17" s="93" t="str">
        <f>IFERROR(VLOOKUP(AA17,Kalenderopslag!$A$1:$B$1002,2,FALSE),"")</f>
        <v/>
      </c>
      <c r="AD17" s="95">
        <f t="shared" si="5"/>
        <v>24</v>
      </c>
    </row>
    <row r="18" spans="1:30" x14ac:dyDescent="0.25">
      <c r="A18" s="91">
        <f t="shared" si="6"/>
        <v>44939</v>
      </c>
      <c r="B18" s="92">
        <f t="shared" si="7"/>
        <v>44939</v>
      </c>
      <c r="C18" s="66"/>
      <c r="D18" s="93" t="str">
        <f>IFERROR(VLOOKUP(B18,Kalenderopslag!$A$1:$B$1002,2,FALSE),"")</f>
        <v/>
      </c>
      <c r="E18" s="95" t="str">
        <f t="shared" si="0"/>
        <v/>
      </c>
      <c r="F18" s="91">
        <f t="shared" si="8"/>
        <v>44970</v>
      </c>
      <c r="G18" s="92">
        <f t="shared" si="9"/>
        <v>44970</v>
      </c>
      <c r="H18" s="66"/>
      <c r="I18" s="93" t="str">
        <f>IFERROR(VLOOKUP(G18,Kalenderopslag!$A$1:$B$1002,2,FALSE),"")</f>
        <v/>
      </c>
      <c r="J18" s="95">
        <f t="shared" si="1"/>
        <v>7</v>
      </c>
      <c r="K18" s="91">
        <f t="shared" si="10"/>
        <v>44998</v>
      </c>
      <c r="L18" s="92">
        <f t="shared" si="11"/>
        <v>44998</v>
      </c>
      <c r="M18" s="66"/>
      <c r="N18" s="93" t="str">
        <f>IFERROR(VLOOKUP(L18,Kalenderopslag!$A$1:$B$1002,2,FALSE),"")</f>
        <v/>
      </c>
      <c r="O18" s="95">
        <f t="shared" si="2"/>
        <v>11</v>
      </c>
      <c r="P18" s="91">
        <f t="shared" si="12"/>
        <v>45029</v>
      </c>
      <c r="Q18" s="92">
        <f t="shared" si="13"/>
        <v>45029</v>
      </c>
      <c r="R18" s="66"/>
      <c r="S18" s="93" t="str">
        <f>IFERROR(VLOOKUP(Q18,Kalenderopslag!$A$1:$B$1002,2,FALSE),"")</f>
        <v/>
      </c>
      <c r="T18" s="95" t="str">
        <f t="shared" si="3"/>
        <v/>
      </c>
      <c r="U18" s="91">
        <f t="shared" si="14"/>
        <v>45059</v>
      </c>
      <c r="V18" s="92">
        <f t="shared" si="15"/>
        <v>45059</v>
      </c>
      <c r="W18" s="66"/>
      <c r="X18" s="93" t="str">
        <f>IFERROR(VLOOKUP(V18,Kalenderopslag!$A$1:$B$1002,2,FALSE),"")</f>
        <v/>
      </c>
      <c r="Y18" s="95" t="str">
        <f t="shared" si="4"/>
        <v/>
      </c>
      <c r="Z18" s="91">
        <f t="shared" si="16"/>
        <v>45090</v>
      </c>
      <c r="AA18" s="92">
        <f t="shared" si="17"/>
        <v>45090</v>
      </c>
      <c r="AB18" s="66"/>
      <c r="AC18" s="93" t="str">
        <f>IFERROR(VLOOKUP(AA18,Kalenderopslag!$A$1:$B$1002,2,FALSE),"")</f>
        <v/>
      </c>
      <c r="AD18" s="95" t="str">
        <f t="shared" si="5"/>
        <v/>
      </c>
    </row>
    <row r="19" spans="1:30" x14ac:dyDescent="0.25">
      <c r="A19" s="91">
        <f t="shared" si="6"/>
        <v>44940</v>
      </c>
      <c r="B19" s="92">
        <f t="shared" si="7"/>
        <v>44940</v>
      </c>
      <c r="C19" s="66"/>
      <c r="D19" s="93" t="str">
        <f>IFERROR(VLOOKUP(B19,Kalenderopslag!$A$1:$B$1002,2,FALSE),"")</f>
        <v/>
      </c>
      <c r="E19" s="95" t="str">
        <f t="shared" si="0"/>
        <v/>
      </c>
      <c r="F19" s="91">
        <f t="shared" si="8"/>
        <v>44971</v>
      </c>
      <c r="G19" s="92">
        <f t="shared" si="9"/>
        <v>44971</v>
      </c>
      <c r="H19" s="66"/>
      <c r="I19" s="93" t="str">
        <f>IFERROR(VLOOKUP(G19,Kalenderopslag!$A$1:$B$1002,2,FALSE),"")</f>
        <v/>
      </c>
      <c r="J19" s="95" t="str">
        <f t="shared" si="1"/>
        <v/>
      </c>
      <c r="K19" s="91">
        <f t="shared" si="10"/>
        <v>44999</v>
      </c>
      <c r="L19" s="92">
        <f t="shared" si="11"/>
        <v>44999</v>
      </c>
      <c r="M19" s="66"/>
      <c r="N19" s="93" t="str">
        <f>IFERROR(VLOOKUP(L19,Kalenderopslag!$A$1:$B$1002,2,FALSE),"")</f>
        <v/>
      </c>
      <c r="O19" s="95" t="str">
        <f t="shared" si="2"/>
        <v/>
      </c>
      <c r="P19" s="91">
        <f t="shared" si="12"/>
        <v>45030</v>
      </c>
      <c r="Q19" s="92">
        <f t="shared" si="13"/>
        <v>45030</v>
      </c>
      <c r="R19" s="66"/>
      <c r="S19" s="93" t="str">
        <f>IFERROR(VLOOKUP(Q19,Kalenderopslag!$A$1:$B$1002,2,FALSE),"")</f>
        <v/>
      </c>
      <c r="T19" s="95" t="str">
        <f t="shared" si="3"/>
        <v/>
      </c>
      <c r="U19" s="91">
        <f t="shared" si="14"/>
        <v>45060</v>
      </c>
      <c r="V19" s="92">
        <f t="shared" si="15"/>
        <v>45060</v>
      </c>
      <c r="W19" s="66"/>
      <c r="X19" s="93" t="str">
        <f>IFERROR(VLOOKUP(V19,Kalenderopslag!$A$1:$B$1002,2,FALSE),"")</f>
        <v/>
      </c>
      <c r="Y19" s="95" t="str">
        <f t="shared" si="4"/>
        <v/>
      </c>
      <c r="Z19" s="91">
        <f t="shared" si="16"/>
        <v>45091</v>
      </c>
      <c r="AA19" s="92">
        <f t="shared" si="17"/>
        <v>45091</v>
      </c>
      <c r="AB19" s="66"/>
      <c r="AC19" s="93" t="str">
        <f>IFERROR(VLOOKUP(AA19,Kalenderopslag!$A$1:$B$1002,2,FALSE),"")</f>
        <v/>
      </c>
      <c r="AD19" s="95" t="str">
        <f t="shared" si="5"/>
        <v/>
      </c>
    </row>
    <row r="20" spans="1:30" x14ac:dyDescent="0.25">
      <c r="A20" s="91">
        <f t="shared" si="6"/>
        <v>44941</v>
      </c>
      <c r="B20" s="92">
        <f t="shared" si="7"/>
        <v>44941</v>
      </c>
      <c r="C20" s="66"/>
      <c r="D20" s="93" t="str">
        <f>IFERROR(VLOOKUP(B20,Kalenderopslag!$A$1:$B$1002,2,FALSE),"")</f>
        <v/>
      </c>
      <c r="E20" s="95" t="str">
        <f t="shared" si="0"/>
        <v/>
      </c>
      <c r="F20" s="91">
        <f t="shared" si="8"/>
        <v>44972</v>
      </c>
      <c r="G20" s="92">
        <f t="shared" si="9"/>
        <v>44972</v>
      </c>
      <c r="H20" s="66"/>
      <c r="I20" s="93" t="str">
        <f>IFERROR(VLOOKUP(G20,Kalenderopslag!$A$1:$B$1002,2,FALSE),"")</f>
        <v/>
      </c>
      <c r="J20" s="95" t="str">
        <f t="shared" si="1"/>
        <v/>
      </c>
      <c r="K20" s="91">
        <f t="shared" si="10"/>
        <v>45000</v>
      </c>
      <c r="L20" s="92">
        <f t="shared" si="11"/>
        <v>45000</v>
      </c>
      <c r="M20" s="66"/>
      <c r="N20" s="93" t="str">
        <f>IFERROR(VLOOKUP(L20,Kalenderopslag!$A$1:$B$1002,2,FALSE),"")</f>
        <v/>
      </c>
      <c r="O20" s="95" t="str">
        <f t="shared" si="2"/>
        <v/>
      </c>
      <c r="P20" s="91">
        <f t="shared" si="12"/>
        <v>45031</v>
      </c>
      <c r="Q20" s="92">
        <f t="shared" si="13"/>
        <v>45031</v>
      </c>
      <c r="R20" s="66"/>
      <c r="S20" s="93" t="str">
        <f>IFERROR(VLOOKUP(Q20,Kalenderopslag!$A$1:$B$1002,2,FALSE),"")</f>
        <v/>
      </c>
      <c r="T20" s="95" t="str">
        <f t="shared" si="3"/>
        <v/>
      </c>
      <c r="U20" s="91">
        <f t="shared" si="14"/>
        <v>45061</v>
      </c>
      <c r="V20" s="92">
        <f t="shared" si="15"/>
        <v>45061</v>
      </c>
      <c r="W20" s="66"/>
      <c r="X20" s="93" t="str">
        <f>IFERROR(VLOOKUP(V20,Kalenderopslag!$A$1:$B$1002,2,FALSE),"")</f>
        <v/>
      </c>
      <c r="Y20" s="95">
        <f t="shared" si="4"/>
        <v>20</v>
      </c>
      <c r="Z20" s="91">
        <f t="shared" si="16"/>
        <v>45092</v>
      </c>
      <c r="AA20" s="92">
        <f t="shared" si="17"/>
        <v>45092</v>
      </c>
      <c r="AB20" s="66"/>
      <c r="AC20" s="93" t="str">
        <f>IFERROR(VLOOKUP(AA20,Kalenderopslag!$A$1:$B$1002,2,FALSE),"")</f>
        <v/>
      </c>
      <c r="AD20" s="95" t="str">
        <f t="shared" si="5"/>
        <v/>
      </c>
    </row>
    <row r="21" spans="1:30" x14ac:dyDescent="0.25">
      <c r="A21" s="91">
        <f t="shared" si="6"/>
        <v>44942</v>
      </c>
      <c r="B21" s="92">
        <f t="shared" si="7"/>
        <v>44942</v>
      </c>
      <c r="C21" s="66"/>
      <c r="D21" s="93" t="str">
        <f>IFERROR(VLOOKUP(B21,Kalenderopslag!$A$1:$B$1002,2,FALSE),"")</f>
        <v/>
      </c>
      <c r="E21" s="95">
        <f t="shared" si="0"/>
        <v>3</v>
      </c>
      <c r="F21" s="91">
        <f t="shared" si="8"/>
        <v>44973</v>
      </c>
      <c r="G21" s="92">
        <f t="shared" si="9"/>
        <v>44973</v>
      </c>
      <c r="H21" s="66"/>
      <c r="I21" s="93" t="str">
        <f>IFERROR(VLOOKUP(G21,Kalenderopslag!$A$1:$B$1002,2,FALSE),"")</f>
        <v/>
      </c>
      <c r="J21" s="95" t="str">
        <f t="shared" si="1"/>
        <v/>
      </c>
      <c r="K21" s="91">
        <f t="shared" si="10"/>
        <v>45001</v>
      </c>
      <c r="L21" s="92">
        <f t="shared" si="11"/>
        <v>45001</v>
      </c>
      <c r="M21" s="66"/>
      <c r="N21" s="93" t="str">
        <f>IFERROR(VLOOKUP(L21,Kalenderopslag!$A$1:$B$1002,2,FALSE),"")</f>
        <v/>
      </c>
      <c r="O21" s="95" t="str">
        <f t="shared" si="2"/>
        <v/>
      </c>
      <c r="P21" s="91">
        <f t="shared" si="12"/>
        <v>45032</v>
      </c>
      <c r="Q21" s="92">
        <f t="shared" si="13"/>
        <v>45032</v>
      </c>
      <c r="R21" s="66"/>
      <c r="S21" s="93" t="str">
        <f>IFERROR(VLOOKUP(Q21,Kalenderopslag!$A$1:$B$1002,2,FALSE),"")</f>
        <v/>
      </c>
      <c r="T21" s="95" t="str">
        <f t="shared" si="3"/>
        <v/>
      </c>
      <c r="U21" s="91">
        <f t="shared" si="14"/>
        <v>45062</v>
      </c>
      <c r="V21" s="92">
        <f t="shared" si="15"/>
        <v>45062</v>
      </c>
      <c r="W21" s="66"/>
      <c r="X21" s="93" t="str">
        <f>IFERROR(VLOOKUP(V21,Kalenderopslag!$A$1:$B$1002,2,FALSE),"")</f>
        <v/>
      </c>
      <c r="Y21" s="95" t="str">
        <f t="shared" si="4"/>
        <v/>
      </c>
      <c r="Z21" s="91">
        <f t="shared" si="16"/>
        <v>45093</v>
      </c>
      <c r="AA21" s="92">
        <f t="shared" si="17"/>
        <v>45093</v>
      </c>
      <c r="AB21" s="66"/>
      <c r="AC21" s="93" t="str">
        <f>IFERROR(VLOOKUP(AA21,Kalenderopslag!$A$1:$B$1002,2,FALSE),"")</f>
        <v/>
      </c>
      <c r="AD21" s="95" t="str">
        <f t="shared" si="5"/>
        <v/>
      </c>
    </row>
    <row r="22" spans="1:30" x14ac:dyDescent="0.25">
      <c r="A22" s="91">
        <f t="shared" si="6"/>
        <v>44943</v>
      </c>
      <c r="B22" s="92">
        <f t="shared" si="7"/>
        <v>44943</v>
      </c>
      <c r="C22" s="66"/>
      <c r="D22" s="93" t="str">
        <f>IFERROR(VLOOKUP(B22,Kalenderopslag!$A$1:$B$1002,2,FALSE),"")</f>
        <v/>
      </c>
      <c r="E22" s="95" t="str">
        <f t="shared" si="0"/>
        <v/>
      </c>
      <c r="F22" s="91">
        <f t="shared" si="8"/>
        <v>44974</v>
      </c>
      <c r="G22" s="92">
        <f t="shared" si="9"/>
        <v>44974</v>
      </c>
      <c r="H22" s="66"/>
      <c r="I22" s="93" t="str">
        <f>IFERROR(VLOOKUP(G22,Kalenderopslag!$A$1:$B$1002,2,FALSE),"")</f>
        <v/>
      </c>
      <c r="J22" s="95" t="str">
        <f t="shared" si="1"/>
        <v/>
      </c>
      <c r="K22" s="91">
        <f t="shared" si="10"/>
        <v>45002</v>
      </c>
      <c r="L22" s="92">
        <f t="shared" si="11"/>
        <v>45002</v>
      </c>
      <c r="M22" s="66"/>
      <c r="N22" s="93" t="str">
        <f>IFERROR(VLOOKUP(L22,Kalenderopslag!$A$1:$B$1002,2,FALSE),"")</f>
        <v/>
      </c>
      <c r="O22" s="95" t="str">
        <f t="shared" si="2"/>
        <v/>
      </c>
      <c r="P22" s="91">
        <f t="shared" si="12"/>
        <v>45033</v>
      </c>
      <c r="Q22" s="92">
        <f t="shared" si="13"/>
        <v>45033</v>
      </c>
      <c r="R22" s="66"/>
      <c r="S22" s="93" t="str">
        <f>IFERROR(VLOOKUP(Q22,Kalenderopslag!$A$1:$B$1002,2,FALSE),"")</f>
        <v/>
      </c>
      <c r="T22" s="95">
        <f t="shared" si="3"/>
        <v>16</v>
      </c>
      <c r="U22" s="91">
        <f t="shared" si="14"/>
        <v>45063</v>
      </c>
      <c r="V22" s="92">
        <f t="shared" si="15"/>
        <v>45063</v>
      </c>
      <c r="W22" s="66"/>
      <c r="X22" s="93" t="str">
        <f>IFERROR(VLOOKUP(V22,Kalenderopslag!$A$1:$B$1002,2,FALSE),"")</f>
        <v/>
      </c>
      <c r="Y22" s="95" t="str">
        <f t="shared" si="4"/>
        <v/>
      </c>
      <c r="Z22" s="91">
        <f t="shared" si="16"/>
        <v>45094</v>
      </c>
      <c r="AA22" s="92">
        <f t="shared" si="17"/>
        <v>45094</v>
      </c>
      <c r="AB22" s="66"/>
      <c r="AC22" s="93" t="str">
        <f>IFERROR(VLOOKUP(AA22,Kalenderopslag!$A$1:$B$1002,2,FALSE),"")</f>
        <v/>
      </c>
      <c r="AD22" s="95" t="str">
        <f t="shared" si="5"/>
        <v/>
      </c>
    </row>
    <row r="23" spans="1:30" x14ac:dyDescent="0.25">
      <c r="A23" s="91">
        <f t="shared" si="6"/>
        <v>44944</v>
      </c>
      <c r="B23" s="92">
        <f t="shared" si="7"/>
        <v>44944</v>
      </c>
      <c r="C23" s="66"/>
      <c r="D23" s="93" t="str">
        <f>IFERROR(VLOOKUP(B23,Kalenderopslag!$A$1:$B$1002,2,FALSE),"")</f>
        <v/>
      </c>
      <c r="E23" s="95" t="str">
        <f t="shared" si="0"/>
        <v/>
      </c>
      <c r="F23" s="91">
        <f t="shared" si="8"/>
        <v>44975</v>
      </c>
      <c r="G23" s="92">
        <f t="shared" si="9"/>
        <v>44975</v>
      </c>
      <c r="H23" s="66"/>
      <c r="I23" s="93" t="str">
        <f>IFERROR(VLOOKUP(G23,Kalenderopslag!$A$1:$B$1002,2,FALSE),"")</f>
        <v/>
      </c>
      <c r="J23" s="95" t="str">
        <f t="shared" si="1"/>
        <v/>
      </c>
      <c r="K23" s="91">
        <f t="shared" si="10"/>
        <v>45003</v>
      </c>
      <c r="L23" s="92">
        <f t="shared" si="11"/>
        <v>45003</v>
      </c>
      <c r="M23" s="66"/>
      <c r="N23" s="93" t="str">
        <f>IFERROR(VLOOKUP(L23,Kalenderopslag!$A$1:$B$1002,2,FALSE),"")</f>
        <v/>
      </c>
      <c r="O23" s="95" t="str">
        <f t="shared" si="2"/>
        <v/>
      </c>
      <c r="P23" s="91">
        <f t="shared" si="12"/>
        <v>45034</v>
      </c>
      <c r="Q23" s="92">
        <f t="shared" si="13"/>
        <v>45034</v>
      </c>
      <c r="R23" s="66"/>
      <c r="S23" s="93" t="str">
        <f>IFERROR(VLOOKUP(Q23,Kalenderopslag!$A$1:$B$1002,2,FALSE),"")</f>
        <v/>
      </c>
      <c r="T23" s="95" t="str">
        <f t="shared" si="3"/>
        <v/>
      </c>
      <c r="U23" s="91">
        <f t="shared" si="14"/>
        <v>45064</v>
      </c>
      <c r="V23" s="92">
        <f t="shared" si="15"/>
        <v>45064</v>
      </c>
      <c r="W23" s="66"/>
      <c r="X23" s="93" t="str">
        <f>IFERROR(VLOOKUP(V23,Kalenderopslag!$A$1:$B$1002,2,FALSE),"")</f>
        <v>Kristi Himmelfart</v>
      </c>
      <c r="Y23" s="95" t="str">
        <f t="shared" si="4"/>
        <v/>
      </c>
      <c r="Z23" s="91">
        <f t="shared" si="16"/>
        <v>45095</v>
      </c>
      <c r="AA23" s="92">
        <f t="shared" si="17"/>
        <v>45095</v>
      </c>
      <c r="AB23" s="66"/>
      <c r="AC23" s="93" t="str">
        <f>IFERROR(VLOOKUP(AA23,Kalenderopslag!$A$1:$B$1002,2,FALSE),"")</f>
        <v/>
      </c>
      <c r="AD23" s="95" t="str">
        <f t="shared" si="5"/>
        <v/>
      </c>
    </row>
    <row r="24" spans="1:30" x14ac:dyDescent="0.25">
      <c r="A24" s="91">
        <f t="shared" si="6"/>
        <v>44945</v>
      </c>
      <c r="B24" s="92">
        <f t="shared" si="7"/>
        <v>44945</v>
      </c>
      <c r="C24" s="66"/>
      <c r="D24" s="93" t="str">
        <f>IFERROR(VLOOKUP(B24,Kalenderopslag!$A$1:$B$1002,2,FALSE),"")</f>
        <v/>
      </c>
      <c r="E24" s="95" t="str">
        <f t="shared" si="0"/>
        <v/>
      </c>
      <c r="F24" s="91">
        <f t="shared" si="8"/>
        <v>44976</v>
      </c>
      <c r="G24" s="92">
        <f t="shared" si="9"/>
        <v>44976</v>
      </c>
      <c r="H24" s="66"/>
      <c r="I24" s="93" t="str">
        <f>IFERROR(VLOOKUP(G24,Kalenderopslag!$A$1:$B$1002,2,FALSE),"")</f>
        <v/>
      </c>
      <c r="J24" s="95" t="str">
        <f t="shared" si="1"/>
        <v/>
      </c>
      <c r="K24" s="91">
        <f t="shared" si="10"/>
        <v>45004</v>
      </c>
      <c r="L24" s="92">
        <f t="shared" si="11"/>
        <v>45004</v>
      </c>
      <c r="M24" s="66"/>
      <c r="N24" s="93" t="str">
        <f>IFERROR(VLOOKUP(L24,Kalenderopslag!$A$1:$B$1002,2,FALSE),"")</f>
        <v/>
      </c>
      <c r="O24" s="95" t="str">
        <f t="shared" si="2"/>
        <v/>
      </c>
      <c r="P24" s="91">
        <f t="shared" si="12"/>
        <v>45035</v>
      </c>
      <c r="Q24" s="92">
        <f t="shared" si="13"/>
        <v>45035</v>
      </c>
      <c r="R24" s="66"/>
      <c r="S24" s="93" t="str">
        <f>IFERROR(VLOOKUP(Q24,Kalenderopslag!$A$1:$B$1002,2,FALSE),"")</f>
        <v/>
      </c>
      <c r="T24" s="95" t="str">
        <f t="shared" si="3"/>
        <v/>
      </c>
      <c r="U24" s="91">
        <f t="shared" si="14"/>
        <v>45065</v>
      </c>
      <c r="V24" s="92">
        <f t="shared" si="15"/>
        <v>45065</v>
      </c>
      <c r="W24" s="66"/>
      <c r="X24" s="93" t="str">
        <f>IFERROR(VLOOKUP(V24,Kalenderopslag!$A$1:$B$1002,2,FALSE),"")</f>
        <v/>
      </c>
      <c r="Y24" s="95" t="str">
        <f t="shared" si="4"/>
        <v/>
      </c>
      <c r="Z24" s="91">
        <f t="shared" si="16"/>
        <v>45096</v>
      </c>
      <c r="AA24" s="92">
        <f t="shared" si="17"/>
        <v>45096</v>
      </c>
      <c r="AB24" s="66"/>
      <c r="AC24" s="93" t="str">
        <f>IFERROR(VLOOKUP(AA24,Kalenderopslag!$A$1:$B$1002,2,FALSE),"")</f>
        <v/>
      </c>
      <c r="AD24" s="95">
        <f t="shared" si="5"/>
        <v>25</v>
      </c>
    </row>
    <row r="25" spans="1:30" x14ac:dyDescent="0.25">
      <c r="A25" s="91">
        <f t="shared" si="6"/>
        <v>44946</v>
      </c>
      <c r="B25" s="92">
        <f t="shared" si="7"/>
        <v>44946</v>
      </c>
      <c r="C25" s="66"/>
      <c r="D25" s="93" t="str">
        <f>IFERROR(VLOOKUP(B25,Kalenderopslag!$A$1:$B$1002,2,FALSE),"")</f>
        <v/>
      </c>
      <c r="E25" s="95" t="str">
        <f t="shared" si="0"/>
        <v/>
      </c>
      <c r="F25" s="91">
        <f t="shared" si="8"/>
        <v>44977</v>
      </c>
      <c r="G25" s="92">
        <f t="shared" si="9"/>
        <v>44977</v>
      </c>
      <c r="H25" s="66"/>
      <c r="I25" s="93" t="str">
        <f>IFERROR(VLOOKUP(G25,Kalenderopslag!$A$1:$B$1002,2,FALSE),"")</f>
        <v/>
      </c>
      <c r="J25" s="95">
        <f t="shared" si="1"/>
        <v>8</v>
      </c>
      <c r="K25" s="91">
        <f t="shared" si="10"/>
        <v>45005</v>
      </c>
      <c r="L25" s="92">
        <f t="shared" si="11"/>
        <v>45005</v>
      </c>
      <c r="M25" s="66"/>
      <c r="N25" s="93" t="str">
        <f>IFERROR(VLOOKUP(L25,Kalenderopslag!$A$1:$B$1002,2,FALSE),"")</f>
        <v/>
      </c>
      <c r="O25" s="95">
        <f t="shared" si="2"/>
        <v>12</v>
      </c>
      <c r="P25" s="91">
        <f t="shared" si="12"/>
        <v>45036</v>
      </c>
      <c r="Q25" s="92">
        <f t="shared" si="13"/>
        <v>45036</v>
      </c>
      <c r="R25" s="66"/>
      <c r="S25" s="93" t="str">
        <f>IFERROR(VLOOKUP(Q25,Kalenderopslag!$A$1:$B$1002,2,FALSE),"")</f>
        <v/>
      </c>
      <c r="T25" s="95" t="str">
        <f t="shared" si="3"/>
        <v/>
      </c>
      <c r="U25" s="91">
        <f t="shared" si="14"/>
        <v>45066</v>
      </c>
      <c r="V25" s="92">
        <f t="shared" si="15"/>
        <v>45066</v>
      </c>
      <c r="W25" s="66"/>
      <c r="X25" s="93" t="str">
        <f>IFERROR(VLOOKUP(V25,Kalenderopslag!$A$1:$B$1002,2,FALSE),"")</f>
        <v/>
      </c>
      <c r="Y25" s="95" t="str">
        <f t="shared" si="4"/>
        <v/>
      </c>
      <c r="Z25" s="91">
        <f t="shared" si="16"/>
        <v>45097</v>
      </c>
      <c r="AA25" s="92">
        <f t="shared" si="17"/>
        <v>45097</v>
      </c>
      <c r="AB25" s="66"/>
      <c r="AC25" s="93" t="str">
        <f>IFERROR(VLOOKUP(AA25,Kalenderopslag!$A$1:$B$1002,2,FALSE),"")</f>
        <v/>
      </c>
      <c r="AD25" s="95" t="str">
        <f t="shared" si="5"/>
        <v/>
      </c>
    </row>
    <row r="26" spans="1:30" x14ac:dyDescent="0.25">
      <c r="A26" s="91">
        <f t="shared" si="6"/>
        <v>44947</v>
      </c>
      <c r="B26" s="92">
        <f t="shared" si="7"/>
        <v>44947</v>
      </c>
      <c r="C26" s="66"/>
      <c r="D26" s="93" t="str">
        <f>IFERROR(VLOOKUP(B26,Kalenderopslag!$A$1:$B$1002,2,FALSE),"")</f>
        <v/>
      </c>
      <c r="E26" s="95" t="str">
        <f t="shared" si="0"/>
        <v/>
      </c>
      <c r="F26" s="91">
        <f t="shared" si="8"/>
        <v>44978</v>
      </c>
      <c r="G26" s="92">
        <f t="shared" si="9"/>
        <v>44978</v>
      </c>
      <c r="H26" s="66"/>
      <c r="I26" s="93" t="str">
        <f>IFERROR(VLOOKUP(G26,Kalenderopslag!$A$1:$B$1002,2,FALSE),"")</f>
        <v/>
      </c>
      <c r="J26" s="95" t="str">
        <f t="shared" si="1"/>
        <v/>
      </c>
      <c r="K26" s="91">
        <f t="shared" si="10"/>
        <v>45006</v>
      </c>
      <c r="L26" s="92">
        <f t="shared" si="11"/>
        <v>45006</v>
      </c>
      <c r="M26" s="66"/>
      <c r="N26" s="93" t="str">
        <f>IFERROR(VLOOKUP(L26,Kalenderopslag!$A$1:$B$1002,2,FALSE),"")</f>
        <v/>
      </c>
      <c r="O26" s="95" t="str">
        <f t="shared" si="2"/>
        <v/>
      </c>
      <c r="P26" s="91">
        <f t="shared" si="12"/>
        <v>45037</v>
      </c>
      <c r="Q26" s="92">
        <f t="shared" si="13"/>
        <v>45037</v>
      </c>
      <c r="R26" s="66"/>
      <c r="S26" s="93" t="str">
        <f>IFERROR(VLOOKUP(Q26,Kalenderopslag!$A$1:$B$1002,2,FALSE),"")</f>
        <v/>
      </c>
      <c r="T26" s="95" t="str">
        <f t="shared" si="3"/>
        <v/>
      </c>
      <c r="U26" s="91">
        <f t="shared" si="14"/>
        <v>45067</v>
      </c>
      <c r="V26" s="92">
        <f t="shared" si="15"/>
        <v>45067</v>
      </c>
      <c r="W26" s="66"/>
      <c r="X26" s="93" t="str">
        <f>IFERROR(VLOOKUP(V26,Kalenderopslag!$A$1:$B$1002,2,FALSE),"")</f>
        <v/>
      </c>
      <c r="Y26" s="95" t="str">
        <f t="shared" si="4"/>
        <v/>
      </c>
      <c r="Z26" s="91">
        <f t="shared" si="16"/>
        <v>45098</v>
      </c>
      <c r="AA26" s="92">
        <f t="shared" si="17"/>
        <v>45098</v>
      </c>
      <c r="AB26" s="66"/>
      <c r="AC26" s="93" t="str">
        <f>IFERROR(VLOOKUP(AA26,Kalenderopslag!$A$1:$B$1002,2,FALSE),"")</f>
        <v/>
      </c>
      <c r="AD26" s="95" t="str">
        <f t="shared" si="5"/>
        <v/>
      </c>
    </row>
    <row r="27" spans="1:30" x14ac:dyDescent="0.25">
      <c r="A27" s="91">
        <f t="shared" si="6"/>
        <v>44948</v>
      </c>
      <c r="B27" s="92">
        <f t="shared" si="7"/>
        <v>44948</v>
      </c>
      <c r="C27" s="66"/>
      <c r="D27" s="93" t="str">
        <f>IFERROR(VLOOKUP(B27,Kalenderopslag!$A$1:$B$1002,2,FALSE),"")</f>
        <v/>
      </c>
      <c r="E27" s="95" t="str">
        <f t="shared" si="0"/>
        <v/>
      </c>
      <c r="F27" s="91">
        <f t="shared" si="8"/>
        <v>44979</v>
      </c>
      <c r="G27" s="92">
        <f t="shared" si="9"/>
        <v>44979</v>
      </c>
      <c r="H27" s="66"/>
      <c r="I27" s="93" t="str">
        <f>IFERROR(VLOOKUP(G27,Kalenderopslag!$A$1:$B$1002,2,FALSE),"")</f>
        <v/>
      </c>
      <c r="J27" s="95" t="str">
        <f t="shared" si="1"/>
        <v/>
      </c>
      <c r="K27" s="91">
        <f t="shared" si="10"/>
        <v>45007</v>
      </c>
      <c r="L27" s="92">
        <f t="shared" si="11"/>
        <v>45007</v>
      </c>
      <c r="M27" s="66"/>
      <c r="N27" s="93" t="str">
        <f>IFERROR(VLOOKUP(L27,Kalenderopslag!$A$1:$B$1002,2,FALSE),"")</f>
        <v/>
      </c>
      <c r="O27" s="95" t="str">
        <f t="shared" si="2"/>
        <v/>
      </c>
      <c r="P27" s="91">
        <f t="shared" si="12"/>
        <v>45038</v>
      </c>
      <c r="Q27" s="92">
        <f t="shared" si="13"/>
        <v>45038</v>
      </c>
      <c r="R27" s="66"/>
      <c r="S27" s="93" t="str">
        <f>IFERROR(VLOOKUP(Q27,Kalenderopslag!$A$1:$B$1002,2,FALSE),"")</f>
        <v/>
      </c>
      <c r="T27" s="95" t="str">
        <f t="shared" si="3"/>
        <v/>
      </c>
      <c r="U27" s="91">
        <f t="shared" si="14"/>
        <v>45068</v>
      </c>
      <c r="V27" s="92">
        <f t="shared" si="15"/>
        <v>45068</v>
      </c>
      <c r="W27" s="66"/>
      <c r="X27" s="93" t="str">
        <f>IFERROR(VLOOKUP(V27,Kalenderopslag!$A$1:$B$1002,2,FALSE),"")</f>
        <v/>
      </c>
      <c r="Y27" s="95">
        <f t="shared" si="4"/>
        <v>21</v>
      </c>
      <c r="Z27" s="91">
        <f t="shared" si="16"/>
        <v>45099</v>
      </c>
      <c r="AA27" s="92">
        <f t="shared" si="17"/>
        <v>45099</v>
      </c>
      <c r="AB27" s="66"/>
      <c r="AC27" s="93" t="str">
        <f>IFERROR(VLOOKUP(AA27,Kalenderopslag!$A$1:$B$1002,2,FALSE),"")</f>
        <v/>
      </c>
      <c r="AD27" s="95" t="str">
        <f t="shared" si="5"/>
        <v/>
      </c>
    </row>
    <row r="28" spans="1:30" x14ac:dyDescent="0.25">
      <c r="A28" s="91">
        <f t="shared" si="6"/>
        <v>44949</v>
      </c>
      <c r="B28" s="92">
        <f t="shared" si="7"/>
        <v>44949</v>
      </c>
      <c r="C28" s="66"/>
      <c r="D28" s="93" t="str">
        <f>IFERROR(VLOOKUP(B28,Kalenderopslag!$A$1:$B$1002,2,FALSE),"")</f>
        <v/>
      </c>
      <c r="E28" s="95">
        <f t="shared" si="0"/>
        <v>4</v>
      </c>
      <c r="F28" s="91">
        <f t="shared" si="8"/>
        <v>44980</v>
      </c>
      <c r="G28" s="92">
        <f t="shared" si="9"/>
        <v>44980</v>
      </c>
      <c r="H28" s="66"/>
      <c r="I28" s="93" t="str">
        <f>IFERROR(VLOOKUP(G28,Kalenderopslag!$A$1:$B$1002,2,FALSE),"")</f>
        <v/>
      </c>
      <c r="J28" s="95" t="str">
        <f t="shared" si="1"/>
        <v/>
      </c>
      <c r="K28" s="91">
        <f t="shared" si="10"/>
        <v>45008</v>
      </c>
      <c r="L28" s="92">
        <f t="shared" si="11"/>
        <v>45008</v>
      </c>
      <c r="M28" s="66"/>
      <c r="N28" s="93" t="str">
        <f>IFERROR(VLOOKUP(L28,Kalenderopslag!$A$1:$B$1002,2,FALSE),"")</f>
        <v/>
      </c>
      <c r="O28" s="95" t="str">
        <f t="shared" si="2"/>
        <v/>
      </c>
      <c r="P28" s="91">
        <f t="shared" si="12"/>
        <v>45039</v>
      </c>
      <c r="Q28" s="92">
        <f t="shared" si="13"/>
        <v>45039</v>
      </c>
      <c r="R28" s="66"/>
      <c r="S28" s="93" t="str">
        <f>IFERROR(VLOOKUP(Q28,Kalenderopslag!$A$1:$B$1002,2,FALSE),"")</f>
        <v/>
      </c>
      <c r="T28" s="95" t="str">
        <f t="shared" si="3"/>
        <v/>
      </c>
      <c r="U28" s="91">
        <f t="shared" si="14"/>
        <v>45069</v>
      </c>
      <c r="V28" s="92">
        <f t="shared" si="15"/>
        <v>45069</v>
      </c>
      <c r="W28" s="66"/>
      <c r="X28" s="93" t="str">
        <f>IFERROR(VLOOKUP(V28,Kalenderopslag!$A$1:$B$1002,2,FALSE),"")</f>
        <v/>
      </c>
      <c r="Y28" s="95" t="str">
        <f t="shared" si="4"/>
        <v/>
      </c>
      <c r="Z28" s="91">
        <f t="shared" si="16"/>
        <v>45100</v>
      </c>
      <c r="AA28" s="92">
        <f t="shared" si="17"/>
        <v>45100</v>
      </c>
      <c r="AB28" s="66"/>
      <c r="AC28" s="93" t="str">
        <f>IFERROR(VLOOKUP(AA28,Kalenderopslag!$A$1:$B$1002,2,FALSE),"")</f>
        <v/>
      </c>
      <c r="AD28" s="95" t="str">
        <f t="shared" si="5"/>
        <v/>
      </c>
    </row>
    <row r="29" spans="1:30" x14ac:dyDescent="0.25">
      <c r="A29" s="91">
        <f t="shared" si="6"/>
        <v>44950</v>
      </c>
      <c r="B29" s="92">
        <f t="shared" si="7"/>
        <v>44950</v>
      </c>
      <c r="C29" s="66"/>
      <c r="D29" s="93" t="str">
        <f>IFERROR(VLOOKUP(B29,Kalenderopslag!$A$1:$B$1002,2,FALSE),"")</f>
        <v/>
      </c>
      <c r="E29" s="95" t="str">
        <f t="shared" si="0"/>
        <v/>
      </c>
      <c r="F29" s="91">
        <f t="shared" si="8"/>
        <v>44981</v>
      </c>
      <c r="G29" s="92">
        <f t="shared" si="9"/>
        <v>44981</v>
      </c>
      <c r="H29" s="66"/>
      <c r="I29" s="93" t="str">
        <f>IFERROR(VLOOKUP(G29,Kalenderopslag!$A$1:$B$1002,2,FALSE),"")</f>
        <v/>
      </c>
      <c r="J29" s="95" t="str">
        <f t="shared" si="1"/>
        <v/>
      </c>
      <c r="K29" s="91">
        <f t="shared" si="10"/>
        <v>45009</v>
      </c>
      <c r="L29" s="92">
        <f t="shared" si="11"/>
        <v>45009</v>
      </c>
      <c r="M29" s="66"/>
      <c r="N29" s="93" t="str">
        <f>IFERROR(VLOOKUP(L29,Kalenderopslag!$A$1:$B$1002,2,FALSE),"")</f>
        <v/>
      </c>
      <c r="O29" s="95" t="str">
        <f t="shared" si="2"/>
        <v/>
      </c>
      <c r="P29" s="91">
        <f t="shared" si="12"/>
        <v>45040</v>
      </c>
      <c r="Q29" s="92">
        <f t="shared" si="13"/>
        <v>45040</v>
      </c>
      <c r="R29" s="66"/>
      <c r="S29" s="93" t="str">
        <f>IFERROR(VLOOKUP(Q29,Kalenderopslag!$A$1:$B$1002,2,FALSE),"")</f>
        <v/>
      </c>
      <c r="T29" s="95">
        <f t="shared" si="3"/>
        <v>17</v>
      </c>
      <c r="U29" s="91">
        <f t="shared" si="14"/>
        <v>45070</v>
      </c>
      <c r="V29" s="92">
        <f t="shared" si="15"/>
        <v>45070</v>
      </c>
      <c r="W29" s="66"/>
      <c r="X29" s="93" t="str">
        <f>IFERROR(VLOOKUP(V29,Kalenderopslag!$A$1:$B$1002,2,FALSE),"")</f>
        <v/>
      </c>
      <c r="Y29" s="95" t="str">
        <f t="shared" si="4"/>
        <v/>
      </c>
      <c r="Z29" s="91">
        <f t="shared" si="16"/>
        <v>45101</v>
      </c>
      <c r="AA29" s="92">
        <f t="shared" si="17"/>
        <v>45101</v>
      </c>
      <c r="AB29" s="66"/>
      <c r="AC29" s="93" t="str">
        <f>IFERROR(VLOOKUP(AA29,Kalenderopslag!$A$1:$B$1002,2,FALSE),"")</f>
        <v/>
      </c>
      <c r="AD29" s="95" t="str">
        <f t="shared" si="5"/>
        <v/>
      </c>
    </row>
    <row r="30" spans="1:30" x14ac:dyDescent="0.25">
      <c r="A30" s="91">
        <f t="shared" si="6"/>
        <v>44951</v>
      </c>
      <c r="B30" s="92">
        <f t="shared" si="7"/>
        <v>44951</v>
      </c>
      <c r="C30" s="66"/>
      <c r="D30" s="93" t="str">
        <f>IFERROR(VLOOKUP(B30,Kalenderopslag!$A$1:$B$1002,2,FALSE),"")</f>
        <v/>
      </c>
      <c r="E30" s="95" t="str">
        <f t="shared" si="0"/>
        <v/>
      </c>
      <c r="F30" s="91">
        <f t="shared" si="8"/>
        <v>44982</v>
      </c>
      <c r="G30" s="92">
        <f t="shared" si="9"/>
        <v>44982</v>
      </c>
      <c r="H30" s="66"/>
      <c r="I30" s="93" t="str">
        <f>IFERROR(VLOOKUP(G30,Kalenderopslag!$A$1:$B$1002,2,FALSE),"")</f>
        <v/>
      </c>
      <c r="J30" s="95" t="str">
        <f t="shared" si="1"/>
        <v/>
      </c>
      <c r="K30" s="91">
        <f t="shared" si="10"/>
        <v>45010</v>
      </c>
      <c r="L30" s="92">
        <f t="shared" si="11"/>
        <v>45010</v>
      </c>
      <c r="M30" s="66"/>
      <c r="N30" s="93" t="str">
        <f>IFERROR(VLOOKUP(L30,Kalenderopslag!$A$1:$B$1002,2,FALSE),"")</f>
        <v/>
      </c>
      <c r="O30" s="95" t="str">
        <f t="shared" si="2"/>
        <v/>
      </c>
      <c r="P30" s="91">
        <f t="shared" si="12"/>
        <v>45041</v>
      </c>
      <c r="Q30" s="92">
        <f t="shared" si="13"/>
        <v>45041</v>
      </c>
      <c r="R30" s="66"/>
      <c r="S30" s="93" t="str">
        <f>IFERROR(VLOOKUP(Q30,Kalenderopslag!$A$1:$B$1002,2,FALSE),"")</f>
        <v/>
      </c>
      <c r="T30" s="95" t="str">
        <f t="shared" si="3"/>
        <v/>
      </c>
      <c r="U30" s="91">
        <f t="shared" si="14"/>
        <v>45071</v>
      </c>
      <c r="V30" s="92">
        <f t="shared" si="15"/>
        <v>45071</v>
      </c>
      <c r="W30" s="66"/>
      <c r="X30" s="93" t="str">
        <f>IFERROR(VLOOKUP(V30,Kalenderopslag!$A$1:$B$1002,2,FALSE),"")</f>
        <v/>
      </c>
      <c r="Y30" s="95" t="str">
        <f t="shared" si="4"/>
        <v/>
      </c>
      <c r="Z30" s="91">
        <f t="shared" si="16"/>
        <v>45102</v>
      </c>
      <c r="AA30" s="92">
        <f t="shared" si="17"/>
        <v>45102</v>
      </c>
      <c r="AB30" s="66"/>
      <c r="AC30" s="93" t="str">
        <f>IFERROR(VLOOKUP(AA30,Kalenderopslag!$A$1:$B$1002,2,FALSE),"")</f>
        <v/>
      </c>
      <c r="AD30" s="95" t="str">
        <f t="shared" si="5"/>
        <v/>
      </c>
    </row>
    <row r="31" spans="1:30" x14ac:dyDescent="0.25">
      <c r="A31" s="91">
        <f t="shared" si="6"/>
        <v>44952</v>
      </c>
      <c r="B31" s="92">
        <f t="shared" si="7"/>
        <v>44952</v>
      </c>
      <c r="C31" s="66"/>
      <c r="D31" s="93" t="str">
        <f>IFERROR(VLOOKUP(B31,Kalenderopslag!$A$1:$B$1002,2,FALSE),"")</f>
        <v/>
      </c>
      <c r="E31" s="95" t="str">
        <f t="shared" si="0"/>
        <v/>
      </c>
      <c r="F31" s="91">
        <f t="shared" si="8"/>
        <v>44983</v>
      </c>
      <c r="G31" s="92">
        <f t="shared" si="9"/>
        <v>44983</v>
      </c>
      <c r="H31" s="66"/>
      <c r="I31" s="93" t="str">
        <f>IFERROR(VLOOKUP(G31,Kalenderopslag!$A$1:$B$1002,2,FALSE),"")</f>
        <v/>
      </c>
      <c r="J31" s="95" t="str">
        <f t="shared" si="1"/>
        <v/>
      </c>
      <c r="K31" s="91">
        <f t="shared" si="10"/>
        <v>45011</v>
      </c>
      <c r="L31" s="92">
        <f t="shared" si="11"/>
        <v>45011</v>
      </c>
      <c r="M31" s="66"/>
      <c r="N31" s="93" t="str">
        <f>IFERROR(VLOOKUP(L31,Kalenderopslag!$A$1:$B$1002,2,FALSE),"")</f>
        <v/>
      </c>
      <c r="O31" s="95" t="str">
        <f t="shared" si="2"/>
        <v/>
      </c>
      <c r="P31" s="91">
        <f t="shared" si="12"/>
        <v>45042</v>
      </c>
      <c r="Q31" s="92">
        <f t="shared" si="13"/>
        <v>45042</v>
      </c>
      <c r="R31" s="66"/>
      <c r="S31" s="93" t="str">
        <f>IFERROR(VLOOKUP(Q31,Kalenderopslag!$A$1:$B$1002,2,FALSE),"")</f>
        <v/>
      </c>
      <c r="T31" s="95" t="str">
        <f t="shared" si="3"/>
        <v/>
      </c>
      <c r="U31" s="91">
        <f t="shared" si="14"/>
        <v>45072</v>
      </c>
      <c r="V31" s="92">
        <f t="shared" si="15"/>
        <v>45072</v>
      </c>
      <c r="W31" s="66"/>
      <c r="X31" s="93" t="str">
        <f>IFERROR(VLOOKUP(V31,Kalenderopslag!$A$1:$B$1002,2,FALSE),"")</f>
        <v/>
      </c>
      <c r="Y31" s="95" t="str">
        <f t="shared" si="4"/>
        <v/>
      </c>
      <c r="Z31" s="91">
        <f t="shared" si="16"/>
        <v>45103</v>
      </c>
      <c r="AA31" s="92">
        <f t="shared" si="17"/>
        <v>45103</v>
      </c>
      <c r="AB31" s="66"/>
      <c r="AC31" s="93" t="str">
        <f>IFERROR(VLOOKUP(AA31,Kalenderopslag!$A$1:$B$1002,2,FALSE),"")</f>
        <v/>
      </c>
      <c r="AD31" s="95">
        <f t="shared" si="5"/>
        <v>26</v>
      </c>
    </row>
    <row r="32" spans="1:30" x14ac:dyDescent="0.25">
      <c r="A32" s="91">
        <f t="shared" si="6"/>
        <v>44953</v>
      </c>
      <c r="B32" s="92">
        <f t="shared" si="7"/>
        <v>44953</v>
      </c>
      <c r="C32" s="66"/>
      <c r="D32" s="93" t="str">
        <f>IFERROR(VLOOKUP(B32,Kalenderopslag!$A$1:$B$1002,2,FALSE),"")</f>
        <v/>
      </c>
      <c r="E32" s="95" t="str">
        <f t="shared" si="0"/>
        <v/>
      </c>
      <c r="F32" s="91">
        <f t="shared" si="8"/>
        <v>44984</v>
      </c>
      <c r="G32" s="92">
        <f t="shared" si="9"/>
        <v>44984</v>
      </c>
      <c r="H32" s="66"/>
      <c r="I32" s="93" t="str">
        <f>IFERROR(VLOOKUP(G32,Kalenderopslag!$A$1:$B$1002,2,FALSE),"")</f>
        <v/>
      </c>
      <c r="J32" s="95">
        <f t="shared" si="1"/>
        <v>9</v>
      </c>
      <c r="K32" s="91">
        <f t="shared" si="10"/>
        <v>45012</v>
      </c>
      <c r="L32" s="92">
        <f t="shared" si="11"/>
        <v>45012</v>
      </c>
      <c r="M32" s="66"/>
      <c r="N32" s="93" t="str">
        <f>IFERROR(VLOOKUP(L32,Kalenderopslag!$A$1:$B$1002,2,FALSE),"")</f>
        <v/>
      </c>
      <c r="O32" s="95">
        <f t="shared" si="2"/>
        <v>13</v>
      </c>
      <c r="P32" s="91">
        <f t="shared" si="12"/>
        <v>45043</v>
      </c>
      <c r="Q32" s="92">
        <f t="shared" si="13"/>
        <v>45043</v>
      </c>
      <c r="R32" s="66"/>
      <c r="S32" s="93" t="str">
        <f>IFERROR(VLOOKUP(Q32,Kalenderopslag!$A$1:$B$1002,2,FALSE),"")</f>
        <v/>
      </c>
      <c r="T32" s="95" t="str">
        <f t="shared" si="3"/>
        <v/>
      </c>
      <c r="U32" s="91">
        <f t="shared" si="14"/>
        <v>45073</v>
      </c>
      <c r="V32" s="92">
        <f t="shared" si="15"/>
        <v>45073</v>
      </c>
      <c r="W32" s="66"/>
      <c r="X32" s="93" t="str">
        <f>IFERROR(VLOOKUP(V32,Kalenderopslag!$A$1:$B$1002,2,FALSE),"")</f>
        <v/>
      </c>
      <c r="Y32" s="95" t="str">
        <f t="shared" si="4"/>
        <v/>
      </c>
      <c r="Z32" s="91">
        <f t="shared" si="16"/>
        <v>45104</v>
      </c>
      <c r="AA32" s="92">
        <f t="shared" si="17"/>
        <v>45104</v>
      </c>
      <c r="AB32" s="66"/>
      <c r="AC32" s="93" t="str">
        <f>IFERROR(VLOOKUP(AA32,Kalenderopslag!$A$1:$B$1002,2,FALSE),"")</f>
        <v/>
      </c>
      <c r="AD32" s="95" t="str">
        <f t="shared" si="5"/>
        <v/>
      </c>
    </row>
    <row r="33" spans="1:37" x14ac:dyDescent="0.25">
      <c r="A33" s="91">
        <f t="shared" si="6"/>
        <v>44954</v>
      </c>
      <c r="B33" s="92">
        <f t="shared" si="7"/>
        <v>44954</v>
      </c>
      <c r="C33" s="66"/>
      <c r="D33" s="93" t="str">
        <f>IFERROR(VLOOKUP(B33,Kalenderopslag!$A$1:$B$1002,2,FALSE),"")</f>
        <v/>
      </c>
      <c r="E33" s="95" t="str">
        <f t="shared" si="0"/>
        <v/>
      </c>
      <c r="F33" s="91">
        <f t="shared" si="8"/>
        <v>44985</v>
      </c>
      <c r="G33" s="92">
        <f t="shared" si="9"/>
        <v>44985</v>
      </c>
      <c r="H33" s="66"/>
      <c r="I33" s="93" t="str">
        <f>IFERROR(VLOOKUP(G33,Kalenderopslag!$A$1:$B$1002,2,FALSE),"")</f>
        <v/>
      </c>
      <c r="J33" s="95" t="str">
        <f t="shared" si="1"/>
        <v/>
      </c>
      <c r="K33" s="91">
        <f t="shared" si="10"/>
        <v>45013</v>
      </c>
      <c r="L33" s="92">
        <f t="shared" si="11"/>
        <v>45013</v>
      </c>
      <c r="M33" s="66"/>
      <c r="N33" s="93" t="str">
        <f>IFERROR(VLOOKUP(L33,Kalenderopslag!$A$1:$B$1002,2,FALSE),"")</f>
        <v/>
      </c>
      <c r="O33" s="95" t="str">
        <f t="shared" si="2"/>
        <v/>
      </c>
      <c r="P33" s="91">
        <f t="shared" si="12"/>
        <v>45044</v>
      </c>
      <c r="Q33" s="92">
        <f t="shared" si="13"/>
        <v>45044</v>
      </c>
      <c r="R33" s="66"/>
      <c r="S33" s="93" t="str">
        <f>IFERROR(VLOOKUP(Q33,Kalenderopslag!$A$1:$B$1002,2,FALSE),"")</f>
        <v/>
      </c>
      <c r="T33" s="95" t="str">
        <f t="shared" si="3"/>
        <v/>
      </c>
      <c r="U33" s="91">
        <f t="shared" si="14"/>
        <v>45074</v>
      </c>
      <c r="V33" s="92">
        <f t="shared" si="15"/>
        <v>45074</v>
      </c>
      <c r="W33" s="66"/>
      <c r="X33" s="93" t="str">
        <f>IFERROR(VLOOKUP(V33,Kalenderopslag!$A$1:$B$1002,2,FALSE),"")</f>
        <v>Pinsedag</v>
      </c>
      <c r="Y33" s="95" t="str">
        <f t="shared" si="4"/>
        <v/>
      </c>
      <c r="Z33" s="91">
        <f t="shared" si="16"/>
        <v>45105</v>
      </c>
      <c r="AA33" s="92">
        <f t="shared" si="17"/>
        <v>45105</v>
      </c>
      <c r="AB33" s="66"/>
      <c r="AC33" s="93" t="str">
        <f>IFERROR(VLOOKUP(AA33,Kalenderopslag!$A$1:$B$1002,2,FALSE),"")</f>
        <v/>
      </c>
      <c r="AD33" s="95" t="str">
        <f t="shared" si="5"/>
        <v/>
      </c>
    </row>
    <row r="34" spans="1:37" x14ac:dyDescent="0.25">
      <c r="A34" s="91">
        <f t="shared" si="6"/>
        <v>44955</v>
      </c>
      <c r="B34" s="92">
        <f t="shared" si="7"/>
        <v>44955</v>
      </c>
      <c r="C34" s="66"/>
      <c r="D34" s="93" t="str">
        <f>IFERROR(VLOOKUP(B34,Kalenderopslag!$A$1:$B$1002,2,FALSE),"")</f>
        <v/>
      </c>
      <c r="E34" s="95" t="str">
        <f t="shared" si="0"/>
        <v/>
      </c>
      <c r="F34" s="91" t="str">
        <f t="shared" si="8"/>
        <v/>
      </c>
      <c r="G34" s="92" t="str">
        <f t="shared" si="9"/>
        <v/>
      </c>
      <c r="H34" s="66"/>
      <c r="I34" s="93" t="str">
        <f>IFERROR(VLOOKUP(G34,Kalenderopslag!$A$1:$B$1002,2,FALSE),"")</f>
        <v/>
      </c>
      <c r="J34" s="95" t="str">
        <f t="shared" si="1"/>
        <v/>
      </c>
      <c r="K34" s="91">
        <f t="shared" si="10"/>
        <v>45014</v>
      </c>
      <c r="L34" s="92">
        <f t="shared" si="11"/>
        <v>45014</v>
      </c>
      <c r="M34" s="66"/>
      <c r="N34" s="93" t="str">
        <f>IFERROR(VLOOKUP(L34,Kalenderopslag!$A$1:$B$1002,2,FALSE),"")</f>
        <v/>
      </c>
      <c r="O34" s="95" t="str">
        <f t="shared" si="2"/>
        <v/>
      </c>
      <c r="P34" s="91">
        <f t="shared" si="12"/>
        <v>45045</v>
      </c>
      <c r="Q34" s="92">
        <f t="shared" si="13"/>
        <v>45045</v>
      </c>
      <c r="R34" s="66"/>
      <c r="S34" s="93" t="str">
        <f>IFERROR(VLOOKUP(Q34,Kalenderopslag!$A$1:$B$1002,2,FALSE),"")</f>
        <v/>
      </c>
      <c r="T34" s="95" t="str">
        <f t="shared" si="3"/>
        <v/>
      </c>
      <c r="U34" s="91">
        <f t="shared" si="14"/>
        <v>45075</v>
      </c>
      <c r="V34" s="92">
        <f t="shared" si="15"/>
        <v>45075</v>
      </c>
      <c r="W34" s="66"/>
      <c r="X34" s="93" t="str">
        <f>IFERROR(VLOOKUP(V34,Kalenderopslag!$A$1:$B$1002,2,FALSE),"")</f>
        <v>2. Pinsedag</v>
      </c>
      <c r="Y34" s="95">
        <f t="shared" si="4"/>
        <v>22</v>
      </c>
      <c r="Z34" s="91">
        <f t="shared" si="16"/>
        <v>45106</v>
      </c>
      <c r="AA34" s="92">
        <f t="shared" si="17"/>
        <v>45106</v>
      </c>
      <c r="AB34" s="66"/>
      <c r="AC34" s="93" t="str">
        <f>IFERROR(VLOOKUP(AA34,Kalenderopslag!$A$1:$B$1002,2,FALSE),"")</f>
        <v/>
      </c>
      <c r="AD34" s="95" t="str">
        <f t="shared" si="5"/>
        <v/>
      </c>
    </row>
    <row r="35" spans="1:37" x14ac:dyDescent="0.25">
      <c r="A35" s="91">
        <f t="shared" si="6"/>
        <v>44956</v>
      </c>
      <c r="B35" s="92">
        <f t="shared" si="7"/>
        <v>44956</v>
      </c>
      <c r="C35" s="66"/>
      <c r="D35" s="93" t="str">
        <f>IFERROR(VLOOKUP(B35,Kalenderopslag!$A$1:$B$1002,2,FALSE),"")</f>
        <v/>
      </c>
      <c r="E35" s="95">
        <f t="shared" si="0"/>
        <v>5</v>
      </c>
      <c r="F35" s="91" t="str">
        <f t="shared" si="8"/>
        <v/>
      </c>
      <c r="G35" s="92" t="str">
        <f t="shared" si="9"/>
        <v/>
      </c>
      <c r="H35" s="66"/>
      <c r="I35" s="93" t="str">
        <f>IFERROR(VLOOKUP(G35,Kalenderopslag!$A$1:$B$1002,2,FALSE),"")</f>
        <v/>
      </c>
      <c r="J35" s="95" t="str">
        <f t="shared" si="1"/>
        <v/>
      </c>
      <c r="K35" s="91">
        <f t="shared" si="10"/>
        <v>45015</v>
      </c>
      <c r="L35" s="92">
        <f t="shared" si="11"/>
        <v>45015</v>
      </c>
      <c r="M35" s="66"/>
      <c r="N35" s="93" t="str">
        <f>IFERROR(VLOOKUP(L35,Kalenderopslag!$A$1:$B$1002,2,FALSE),"")</f>
        <v/>
      </c>
      <c r="O35" s="95" t="str">
        <f t="shared" si="2"/>
        <v/>
      </c>
      <c r="P35" s="91">
        <f t="shared" si="12"/>
        <v>45046</v>
      </c>
      <c r="Q35" s="92">
        <f t="shared" si="13"/>
        <v>45046</v>
      </c>
      <c r="R35" s="66"/>
      <c r="S35" s="93" t="str">
        <f>IFERROR(VLOOKUP(Q35,Kalenderopslag!$A$1:$B$1002,2,FALSE),"")</f>
        <v/>
      </c>
      <c r="T35" s="95" t="str">
        <f t="shared" si="3"/>
        <v/>
      </c>
      <c r="U35" s="91">
        <f t="shared" si="14"/>
        <v>45076</v>
      </c>
      <c r="V35" s="92">
        <f t="shared" si="15"/>
        <v>45076</v>
      </c>
      <c r="W35" s="66"/>
      <c r="X35" s="93" t="str">
        <f>IFERROR(VLOOKUP(V35,Kalenderopslag!$A$1:$B$1002,2,FALSE),"")</f>
        <v/>
      </c>
      <c r="Y35" s="95" t="str">
        <f t="shared" si="4"/>
        <v/>
      </c>
      <c r="Z35" s="91">
        <f t="shared" si="16"/>
        <v>45107</v>
      </c>
      <c r="AA35" s="92">
        <f t="shared" si="17"/>
        <v>45107</v>
      </c>
      <c r="AB35" s="66"/>
      <c r="AC35" s="93" t="str">
        <f>IFERROR(VLOOKUP(AA35,Kalenderopslag!$A$1:$B$1002,2,FALSE),"")</f>
        <v/>
      </c>
      <c r="AD35" s="95" t="str">
        <f t="shared" si="5"/>
        <v/>
      </c>
    </row>
    <row r="36" spans="1:37" x14ac:dyDescent="0.25">
      <c r="A36" s="91">
        <f t="shared" si="6"/>
        <v>44957</v>
      </c>
      <c r="B36" s="92">
        <f t="shared" si="7"/>
        <v>44957</v>
      </c>
      <c r="C36" s="66"/>
      <c r="D36" s="93" t="str">
        <f>IFERROR(VLOOKUP(B36,Kalenderopslag!$A$1:$B$1002,2,FALSE),"")</f>
        <v/>
      </c>
      <c r="E36" s="95" t="str">
        <f t="shared" si="0"/>
        <v/>
      </c>
      <c r="F36" s="91" t="str">
        <f t="shared" si="8"/>
        <v/>
      </c>
      <c r="G36" s="92" t="str">
        <f t="shared" si="9"/>
        <v/>
      </c>
      <c r="H36" s="66"/>
      <c r="I36" s="93" t="str">
        <f>IFERROR(VLOOKUP(G36,Kalenderopslag!$A$1:$B$1002,2,FALSE),"")</f>
        <v/>
      </c>
      <c r="J36" s="95" t="str">
        <f t="shared" si="1"/>
        <v/>
      </c>
      <c r="K36" s="91">
        <f t="shared" si="10"/>
        <v>45016</v>
      </c>
      <c r="L36" s="92">
        <f t="shared" si="11"/>
        <v>45016</v>
      </c>
      <c r="M36" s="66"/>
      <c r="N36" s="93" t="str">
        <f>IFERROR(VLOOKUP(L36,Kalenderopslag!$A$1:$B$1002,2,FALSE),"")</f>
        <v/>
      </c>
      <c r="O36" s="95" t="str">
        <f t="shared" si="2"/>
        <v/>
      </c>
      <c r="P36" s="91" t="str">
        <f t="shared" si="12"/>
        <v/>
      </c>
      <c r="Q36" s="92" t="str">
        <f t="shared" si="13"/>
        <v/>
      </c>
      <c r="R36" s="66"/>
      <c r="S36" s="93" t="str">
        <f>IFERROR(VLOOKUP(Q36,Kalenderopslag!$A$1:$B$1002,2,FALSE),"")</f>
        <v/>
      </c>
      <c r="T36" s="95" t="str">
        <f t="shared" si="3"/>
        <v/>
      </c>
      <c r="U36" s="91">
        <f t="shared" si="14"/>
        <v>45077</v>
      </c>
      <c r="V36" s="92">
        <f t="shared" si="15"/>
        <v>45077</v>
      </c>
      <c r="W36" s="66"/>
      <c r="X36" s="93" t="str">
        <f>IFERROR(VLOOKUP(V36,Kalenderopslag!$A$1:$B$1002,2,FALSE),"")</f>
        <v/>
      </c>
      <c r="Y36" s="95" t="str">
        <f t="shared" si="4"/>
        <v/>
      </c>
      <c r="Z36" s="91" t="str">
        <f t="shared" si="16"/>
        <v/>
      </c>
      <c r="AA36" s="92" t="str">
        <f t="shared" si="17"/>
        <v/>
      </c>
      <c r="AB36" s="66"/>
      <c r="AC36" s="93" t="str">
        <f>IFERROR(VLOOKUP(AA36,Kalenderopslag!$A$1:$B$1002,2,FALSE),"")</f>
        <v/>
      </c>
      <c r="AD36" s="95" t="str">
        <f t="shared" si="5"/>
        <v/>
      </c>
    </row>
    <row r="37" spans="1:37" ht="16.5" customHeight="1" thickBot="1" x14ac:dyDescent="0.3">
      <c r="A37" s="59"/>
      <c r="B37" s="60"/>
      <c r="C37" s="65">
        <f>COUNTIF(C6:C36,"x")</f>
        <v>0</v>
      </c>
      <c r="D37" s="61"/>
      <c r="E37" s="62"/>
      <c r="F37" s="59"/>
      <c r="G37" s="60"/>
      <c r="H37" s="65">
        <f>COUNTIF(H6:H36,"x")</f>
        <v>0</v>
      </c>
      <c r="I37" s="61"/>
      <c r="J37" s="62"/>
      <c r="K37" s="59"/>
      <c r="L37" s="60"/>
      <c r="M37" s="65">
        <f>COUNTIF(M6:M36,"x")</f>
        <v>0</v>
      </c>
      <c r="N37" s="61"/>
      <c r="O37" s="62"/>
      <c r="P37" s="59"/>
      <c r="Q37" s="60"/>
      <c r="R37" s="65">
        <f>COUNTIF(R6:R36,"x")</f>
        <v>0</v>
      </c>
      <c r="S37" s="61"/>
      <c r="T37" s="62"/>
      <c r="U37" s="59"/>
      <c r="V37" s="60"/>
      <c r="W37" s="65">
        <f>COUNTIF(W6:W36,"x")</f>
        <v>0</v>
      </c>
      <c r="X37" s="61"/>
      <c r="Y37" s="62"/>
      <c r="Z37" s="59"/>
      <c r="AA37" s="60"/>
      <c r="AB37" s="65">
        <f>COUNTIF(AB6:AB36,"x")</f>
        <v>0</v>
      </c>
      <c r="AC37" s="61"/>
      <c r="AD37" s="62"/>
    </row>
    <row r="38" spans="1:37" ht="15.75" thickBot="1" x14ac:dyDescent="0.3"/>
    <row r="39" spans="1:37" ht="20.25" x14ac:dyDescent="0.25">
      <c r="A39" s="126" t="s">
        <v>25</v>
      </c>
      <c r="B39" s="127"/>
      <c r="C39" s="127"/>
      <c r="D39" s="127"/>
      <c r="E39" s="128"/>
      <c r="F39" s="126" t="s">
        <v>26</v>
      </c>
      <c r="G39" s="127"/>
      <c r="H39" s="127"/>
      <c r="I39" s="127"/>
      <c r="J39" s="128"/>
      <c r="K39" s="126" t="s">
        <v>27</v>
      </c>
      <c r="L39" s="127"/>
      <c r="M39" s="127"/>
      <c r="N39" s="127"/>
      <c r="O39" s="128"/>
      <c r="P39" s="126" t="s">
        <v>28</v>
      </c>
      <c r="Q39" s="127"/>
      <c r="R39" s="127"/>
      <c r="S39" s="127"/>
      <c r="T39" s="128"/>
      <c r="U39" s="126" t="s">
        <v>29</v>
      </c>
      <c r="V39" s="127"/>
      <c r="W39" s="127"/>
      <c r="X39" s="127"/>
      <c r="Y39" s="128"/>
      <c r="Z39" s="126" t="s">
        <v>30</v>
      </c>
      <c r="AA39" s="127"/>
      <c r="AB39" s="127"/>
      <c r="AC39" s="127"/>
      <c r="AD39" s="128"/>
    </row>
    <row r="40" spans="1:37" x14ac:dyDescent="0.25">
      <c r="A40" s="91">
        <f t="shared" ref="A40:A70" si="18">IFERROR(B40,"")</f>
        <v>45108</v>
      </c>
      <c r="B40" s="58">
        <f>EOMONTH(AA6,0)+1</f>
        <v>45108</v>
      </c>
      <c r="C40" s="66"/>
      <c r="D40" s="93" t="str">
        <f>IFERROR(VLOOKUP(B40,Kalenderopslag!$A$1:$B$1002,2,FALSE),"")</f>
        <v/>
      </c>
      <c r="E40" s="95" t="str">
        <f>IFERROR(IF(WEEKDAY(B40,2)=1,_xlfn.ISOWEEKNUM(B40),""),"")</f>
        <v/>
      </c>
      <c r="F40" s="91">
        <f>G40</f>
        <v>45139</v>
      </c>
      <c r="G40" s="58">
        <f>EOMONTH(B40,0)+1</f>
        <v>45139</v>
      </c>
      <c r="H40" s="66"/>
      <c r="I40" s="93" t="str">
        <f>IFERROR(VLOOKUP(G40,Kalenderopslag!$A$1:$B$1002,2,FALSE),"")</f>
        <v/>
      </c>
      <c r="J40" s="95" t="str">
        <f>IFERROR(IF(WEEKDAY(G40,2)=1,_xlfn.ISOWEEKNUM(G40),""),"")</f>
        <v/>
      </c>
      <c r="K40" s="91">
        <f>L40</f>
        <v>45170</v>
      </c>
      <c r="L40" s="58">
        <f>EOMONTH(G40,0)+1</f>
        <v>45170</v>
      </c>
      <c r="M40" s="66"/>
      <c r="N40" s="93" t="str">
        <f>IFERROR(VLOOKUP(L40,Kalenderopslag!$A$1:$B$1002,2,FALSE),"")</f>
        <v/>
      </c>
      <c r="O40" s="95" t="str">
        <f>IFERROR(IF(WEEKDAY(L40,2)=1,_xlfn.ISOWEEKNUM(L40),""),"")</f>
        <v/>
      </c>
      <c r="P40" s="91">
        <f>Q40</f>
        <v>45200</v>
      </c>
      <c r="Q40" s="58">
        <f>EOMONTH(L40,0)+1</f>
        <v>45200</v>
      </c>
      <c r="R40" s="66"/>
      <c r="S40" s="93" t="str">
        <f>IFERROR(VLOOKUP(Q40,Kalenderopslag!$A$1:$B$1002,2,FALSE),"")</f>
        <v/>
      </c>
      <c r="T40" s="95" t="str">
        <f>IFERROR(IF(WEEKDAY(Q40,2)=1,_xlfn.ISOWEEKNUM(Q40),""),"")</f>
        <v/>
      </c>
      <c r="U40" s="91">
        <f>V40</f>
        <v>45231</v>
      </c>
      <c r="V40" s="58">
        <f>EOMONTH(Q40,0)+1</f>
        <v>45231</v>
      </c>
      <c r="W40" s="66"/>
      <c r="X40" s="93" t="str">
        <f>IFERROR(VLOOKUP(V40,Kalenderopslag!$A$1:$B$1002,2,FALSE),"")</f>
        <v/>
      </c>
      <c r="Y40" s="95" t="str">
        <f>IFERROR(IF(WEEKDAY(V40,2)=1,_xlfn.ISOWEEKNUM(V40),""),"")</f>
        <v/>
      </c>
      <c r="Z40" s="91">
        <f>AA40</f>
        <v>45261</v>
      </c>
      <c r="AA40" s="58">
        <f>EOMONTH(V40,0)+1</f>
        <v>45261</v>
      </c>
      <c r="AB40" s="66"/>
      <c r="AC40" s="93" t="str">
        <f>IFERROR(VLOOKUP(AA40,Kalenderopslag!$A$1:$B$1002,2,FALSE),"")</f>
        <v/>
      </c>
      <c r="AD40" s="95" t="str">
        <f>IFERROR(IF(WEEKDAY(AA40,2)=1,_xlfn.ISOWEEKNUM(AA40),""),"")</f>
        <v/>
      </c>
      <c r="AG40" s="94"/>
      <c r="AK40" s="94"/>
    </row>
    <row r="41" spans="1:37" x14ac:dyDescent="0.25">
      <c r="A41" s="91">
        <f t="shared" si="18"/>
        <v>45109</v>
      </c>
      <c r="B41" s="92">
        <f t="shared" ref="B41:B63" si="19">IFERROR(IF(OR(B40="",DAY(B40+1)&lt;DAY(B40)),"",B40+1),"")</f>
        <v>45109</v>
      </c>
      <c r="C41" s="66"/>
      <c r="D41" s="93" t="str">
        <f>IFERROR(VLOOKUP(B41,Kalenderopslag!$A$1:$B$1002,2,FALSE),"")</f>
        <v/>
      </c>
      <c r="E41" s="95" t="str">
        <f t="shared" ref="E41:E70" si="20">IFERROR(IF(WEEKDAY(B41,2)=1,_xlfn.ISOWEEKNUM(B41),""),"")</f>
        <v/>
      </c>
      <c r="F41" s="91">
        <f>IFERROR(G41,"")</f>
        <v>45140</v>
      </c>
      <c r="G41" s="92">
        <f>IFERROR(IF(OR(G40="",DAY(G40+1)&lt;DAY(G40)),"",G40+1),"")</f>
        <v>45140</v>
      </c>
      <c r="H41" s="66"/>
      <c r="I41" s="93" t="str">
        <f>IFERROR(VLOOKUP(G41,Kalenderopslag!$A$1:$B$1002,2,FALSE),"")</f>
        <v/>
      </c>
      <c r="J41" s="95" t="str">
        <f t="shared" ref="J41:J70" si="21">IFERROR(IF(WEEKDAY(G41,2)=1,_xlfn.ISOWEEKNUM(G41),""),"")</f>
        <v/>
      </c>
      <c r="K41" s="91">
        <f>IFERROR(L41,"")</f>
        <v>45171</v>
      </c>
      <c r="L41" s="92">
        <f>IFERROR(IF(OR(L40="",DAY(L40+1)&lt;DAY(L40)),"",L40+1),"")</f>
        <v>45171</v>
      </c>
      <c r="M41" s="66"/>
      <c r="N41" s="93" t="str">
        <f>IFERROR(VLOOKUP(L41,Kalenderopslag!$A$1:$B$1002,2,FALSE),"")</f>
        <v/>
      </c>
      <c r="O41" s="95" t="str">
        <f t="shared" ref="O41:O70" si="22">IFERROR(IF(WEEKDAY(L41,2)=1,_xlfn.ISOWEEKNUM(L41),""),"")</f>
        <v/>
      </c>
      <c r="P41" s="91">
        <f>IFERROR(Q41,"")</f>
        <v>45201</v>
      </c>
      <c r="Q41" s="92">
        <f>IFERROR(IF(OR(Q40="",DAY(Q40+1)&lt;DAY(Q40)),"",Q40+1),"")</f>
        <v>45201</v>
      </c>
      <c r="R41" s="66"/>
      <c r="S41" s="93" t="str">
        <f>IFERROR(VLOOKUP(Q41,Kalenderopslag!$A$1:$B$1002,2,FALSE),"")</f>
        <v/>
      </c>
      <c r="T41" s="95">
        <f t="shared" ref="T41:T70" si="23">IFERROR(IF(WEEKDAY(Q41,2)=1,_xlfn.ISOWEEKNUM(Q41),""),"")</f>
        <v>40</v>
      </c>
      <c r="U41" s="91">
        <f>IFERROR(V41,"")</f>
        <v>45232</v>
      </c>
      <c r="V41" s="92">
        <f>IFERROR(IF(OR(V40="",DAY(V40+1)&lt;DAY(V40)),"",V40+1),"")</f>
        <v>45232</v>
      </c>
      <c r="W41" s="66"/>
      <c r="X41" s="93" t="str">
        <f>IFERROR(VLOOKUP(V41,Kalenderopslag!$A$1:$B$1002,2,FALSE),"")</f>
        <v/>
      </c>
      <c r="Y41" s="95" t="str">
        <f t="shared" ref="Y41:Y70" si="24">IFERROR(IF(WEEKDAY(V41,2)=1,_xlfn.ISOWEEKNUM(V41),""),"")</f>
        <v/>
      </c>
      <c r="Z41" s="91">
        <f>IFERROR(AA41,"")</f>
        <v>45262</v>
      </c>
      <c r="AA41" s="92">
        <f>IFERROR(IF(OR(AA40="",DAY(AA40+1)&lt;DAY(AA40)),"",AA40+1),"")</f>
        <v>45262</v>
      </c>
      <c r="AB41" s="66"/>
      <c r="AC41" s="93" t="str">
        <f>IFERROR(VLOOKUP(AA41,Kalenderopslag!$A$1:$B$1002,2,FALSE),"")</f>
        <v/>
      </c>
      <c r="AD41" s="95" t="str">
        <f t="shared" ref="AD41:AD70" si="25">IFERROR(IF(WEEKDAY(AA41,2)=1,_xlfn.ISOWEEKNUM(AA41),""),"")</f>
        <v/>
      </c>
      <c r="AK41" s="94"/>
    </row>
    <row r="42" spans="1:37" x14ac:dyDescent="0.25">
      <c r="A42" s="91">
        <f t="shared" si="18"/>
        <v>45110</v>
      </c>
      <c r="B42" s="92">
        <f t="shared" si="19"/>
        <v>45110</v>
      </c>
      <c r="C42" s="66"/>
      <c r="D42" s="93" t="str">
        <f>IFERROR(VLOOKUP(B42,Kalenderopslag!$A$1:$B$1002,2,FALSE),"")</f>
        <v/>
      </c>
      <c r="E42" s="95">
        <f t="shared" si="20"/>
        <v>27</v>
      </c>
      <c r="F42" s="91">
        <f t="shared" ref="F42:F70" si="26">IFERROR(G42,"")</f>
        <v>45141</v>
      </c>
      <c r="G42" s="92">
        <f t="shared" ref="G42:G70" si="27">IFERROR(IF(OR(G41="",DAY(G41+1)&lt;DAY(G41)),"",G41+1),"")</f>
        <v>45141</v>
      </c>
      <c r="H42" s="66"/>
      <c r="I42" s="93" t="str">
        <f>IFERROR(VLOOKUP(G42,Kalenderopslag!$A$1:$B$1002,2,FALSE),"")</f>
        <v/>
      </c>
      <c r="J42" s="95" t="str">
        <f t="shared" si="21"/>
        <v/>
      </c>
      <c r="K42" s="91">
        <f t="shared" ref="K42:K70" si="28">IFERROR(L42,"")</f>
        <v>45172</v>
      </c>
      <c r="L42" s="92">
        <f t="shared" ref="L42:L70" si="29">IFERROR(IF(OR(L41="",DAY(L41+1)&lt;DAY(L41)),"",L41+1),"")</f>
        <v>45172</v>
      </c>
      <c r="M42" s="66"/>
      <c r="N42" s="93" t="str">
        <f>IFERROR(VLOOKUP(L42,Kalenderopslag!$A$1:$B$1002,2,FALSE),"")</f>
        <v/>
      </c>
      <c r="O42" s="95" t="str">
        <f t="shared" si="22"/>
        <v/>
      </c>
      <c r="P42" s="91">
        <f t="shared" ref="P42:P70" si="30">IFERROR(Q42,"")</f>
        <v>45202</v>
      </c>
      <c r="Q42" s="92">
        <f t="shared" ref="Q42:Q70" si="31">IFERROR(IF(OR(Q41="",DAY(Q41+1)&lt;DAY(Q41)),"",Q41+1),"")</f>
        <v>45202</v>
      </c>
      <c r="R42" s="66"/>
      <c r="S42" s="93" t="str">
        <f>IFERROR(VLOOKUP(Q42,Kalenderopslag!$A$1:$B$1002,2,FALSE),"")</f>
        <v/>
      </c>
      <c r="T42" s="95" t="str">
        <f t="shared" si="23"/>
        <v/>
      </c>
      <c r="U42" s="91">
        <f t="shared" ref="U42:U70" si="32">IFERROR(V42,"")</f>
        <v>45233</v>
      </c>
      <c r="V42" s="92">
        <f t="shared" ref="V42:V70" si="33">IFERROR(IF(OR(V41="",DAY(V41+1)&lt;DAY(V41)),"",V41+1),"")</f>
        <v>45233</v>
      </c>
      <c r="W42" s="66"/>
      <c r="X42" s="93" t="str">
        <f>IFERROR(VLOOKUP(V42,Kalenderopslag!$A$1:$B$1002,2,FALSE),"")</f>
        <v/>
      </c>
      <c r="Y42" s="95" t="str">
        <f t="shared" si="24"/>
        <v/>
      </c>
      <c r="Z42" s="91">
        <f t="shared" ref="Z42:Z70" si="34">IFERROR(AA42,"")</f>
        <v>45263</v>
      </c>
      <c r="AA42" s="92">
        <f t="shared" ref="AA42:AA70" si="35">IFERROR(IF(OR(AA41="",DAY(AA41+1)&lt;DAY(AA41)),"",AA41+1),"")</f>
        <v>45263</v>
      </c>
      <c r="AB42" s="66"/>
      <c r="AC42" s="93" t="str">
        <f>IFERROR(VLOOKUP(AA42,Kalenderopslag!$A$1:$B$1002,2,FALSE),"")</f>
        <v/>
      </c>
      <c r="AD42" s="95" t="str">
        <f t="shared" si="25"/>
        <v/>
      </c>
      <c r="AK42" s="94"/>
    </row>
    <row r="43" spans="1:37" x14ac:dyDescent="0.25">
      <c r="A43" s="91">
        <f t="shared" si="18"/>
        <v>45111</v>
      </c>
      <c r="B43" s="92">
        <f t="shared" si="19"/>
        <v>45111</v>
      </c>
      <c r="C43" s="66"/>
      <c r="D43" s="93" t="str">
        <f>IFERROR(VLOOKUP(B43,Kalenderopslag!$A$1:$B$1002,2,FALSE),"")</f>
        <v/>
      </c>
      <c r="E43" s="95" t="str">
        <f t="shared" si="20"/>
        <v/>
      </c>
      <c r="F43" s="91">
        <f t="shared" si="26"/>
        <v>45142</v>
      </c>
      <c r="G43" s="92">
        <f t="shared" si="27"/>
        <v>45142</v>
      </c>
      <c r="H43" s="66"/>
      <c r="I43" s="93" t="str">
        <f>IFERROR(VLOOKUP(G43,Kalenderopslag!$A$1:$B$1002,2,FALSE),"")</f>
        <v/>
      </c>
      <c r="J43" s="95" t="str">
        <f t="shared" si="21"/>
        <v/>
      </c>
      <c r="K43" s="91">
        <f t="shared" si="28"/>
        <v>45173</v>
      </c>
      <c r="L43" s="92">
        <f t="shared" si="29"/>
        <v>45173</v>
      </c>
      <c r="M43" s="66"/>
      <c r="N43" s="93" t="str">
        <f>IFERROR(VLOOKUP(L43,Kalenderopslag!$A$1:$B$1002,2,FALSE),"")</f>
        <v/>
      </c>
      <c r="O43" s="95">
        <f t="shared" si="22"/>
        <v>36</v>
      </c>
      <c r="P43" s="91">
        <f t="shared" si="30"/>
        <v>45203</v>
      </c>
      <c r="Q43" s="92">
        <f t="shared" si="31"/>
        <v>45203</v>
      </c>
      <c r="R43" s="66"/>
      <c r="S43" s="93" t="str">
        <f>IFERROR(VLOOKUP(Q43,Kalenderopslag!$A$1:$B$1002,2,FALSE),"")</f>
        <v/>
      </c>
      <c r="T43" s="95" t="str">
        <f t="shared" si="23"/>
        <v/>
      </c>
      <c r="U43" s="91">
        <f t="shared" si="32"/>
        <v>45234</v>
      </c>
      <c r="V43" s="92">
        <f t="shared" si="33"/>
        <v>45234</v>
      </c>
      <c r="W43" s="66"/>
      <c r="X43" s="93" t="str">
        <f>IFERROR(VLOOKUP(V43,Kalenderopslag!$A$1:$B$1002,2,FALSE),"")</f>
        <v/>
      </c>
      <c r="Y43" s="95" t="str">
        <f t="shared" si="24"/>
        <v/>
      </c>
      <c r="Z43" s="91">
        <f t="shared" si="34"/>
        <v>45264</v>
      </c>
      <c r="AA43" s="92">
        <f t="shared" si="35"/>
        <v>45264</v>
      </c>
      <c r="AB43" s="66"/>
      <c r="AC43" s="93" t="str">
        <f>IFERROR(VLOOKUP(AA43,Kalenderopslag!$A$1:$B$1002,2,FALSE),"")</f>
        <v/>
      </c>
      <c r="AD43" s="95">
        <f t="shared" si="25"/>
        <v>49</v>
      </c>
      <c r="AK43" s="94"/>
    </row>
    <row r="44" spans="1:37" x14ac:dyDescent="0.25">
      <c r="A44" s="91">
        <f t="shared" si="18"/>
        <v>45112</v>
      </c>
      <c r="B44" s="92">
        <f t="shared" si="19"/>
        <v>45112</v>
      </c>
      <c r="C44" s="66"/>
      <c r="D44" s="93" t="str">
        <f>IFERROR(VLOOKUP(B44,Kalenderopslag!$A$1:$B$1002,2,FALSE),"")</f>
        <v/>
      </c>
      <c r="E44" s="95" t="str">
        <f t="shared" si="20"/>
        <v/>
      </c>
      <c r="F44" s="91">
        <f t="shared" si="26"/>
        <v>45143</v>
      </c>
      <c r="G44" s="92">
        <f t="shared" si="27"/>
        <v>45143</v>
      </c>
      <c r="H44" s="66"/>
      <c r="I44" s="93" t="str">
        <f>IFERROR(VLOOKUP(G44,Kalenderopslag!$A$1:$B$1002,2,FALSE),"")</f>
        <v/>
      </c>
      <c r="J44" s="95" t="str">
        <f t="shared" si="21"/>
        <v/>
      </c>
      <c r="K44" s="91">
        <f t="shared" si="28"/>
        <v>45174</v>
      </c>
      <c r="L44" s="92">
        <f t="shared" si="29"/>
        <v>45174</v>
      </c>
      <c r="M44" s="66"/>
      <c r="N44" s="93" t="str">
        <f>IFERROR(VLOOKUP(L44,Kalenderopslag!$A$1:$B$1002,2,FALSE),"")</f>
        <v/>
      </c>
      <c r="O44" s="95" t="str">
        <f t="shared" si="22"/>
        <v/>
      </c>
      <c r="P44" s="91">
        <f t="shared" si="30"/>
        <v>45204</v>
      </c>
      <c r="Q44" s="92">
        <f t="shared" si="31"/>
        <v>45204</v>
      </c>
      <c r="R44" s="66"/>
      <c r="S44" s="93" t="str">
        <f>IFERROR(VLOOKUP(Q44,Kalenderopslag!$A$1:$B$1002,2,FALSE),"")</f>
        <v/>
      </c>
      <c r="T44" s="95" t="str">
        <f t="shared" si="23"/>
        <v/>
      </c>
      <c r="U44" s="91">
        <f t="shared" si="32"/>
        <v>45235</v>
      </c>
      <c r="V44" s="92">
        <f t="shared" si="33"/>
        <v>45235</v>
      </c>
      <c r="W44" s="66"/>
      <c r="X44" s="93" t="str">
        <f>IFERROR(VLOOKUP(V44,Kalenderopslag!$A$1:$B$1002,2,FALSE),"")</f>
        <v/>
      </c>
      <c r="Y44" s="95" t="str">
        <f t="shared" si="24"/>
        <v/>
      </c>
      <c r="Z44" s="91">
        <f t="shared" si="34"/>
        <v>45265</v>
      </c>
      <c r="AA44" s="92">
        <f t="shared" si="35"/>
        <v>45265</v>
      </c>
      <c r="AB44" s="66"/>
      <c r="AC44" s="93" t="str">
        <f>IFERROR(VLOOKUP(AA44,Kalenderopslag!$A$1:$B$1002,2,FALSE),"")</f>
        <v/>
      </c>
      <c r="AD44" s="95" t="str">
        <f t="shared" si="25"/>
        <v/>
      </c>
      <c r="AK44" s="94"/>
    </row>
    <row r="45" spans="1:37" x14ac:dyDescent="0.25">
      <c r="A45" s="91">
        <f t="shared" si="18"/>
        <v>45113</v>
      </c>
      <c r="B45" s="92">
        <f t="shared" si="19"/>
        <v>45113</v>
      </c>
      <c r="C45" s="66"/>
      <c r="D45" s="93" t="str">
        <f>IFERROR(VLOOKUP(B45,Kalenderopslag!$A$1:$B$1002,2,FALSE),"")</f>
        <v/>
      </c>
      <c r="E45" s="95" t="str">
        <f t="shared" si="20"/>
        <v/>
      </c>
      <c r="F45" s="91">
        <f t="shared" si="26"/>
        <v>45144</v>
      </c>
      <c r="G45" s="92">
        <f t="shared" si="27"/>
        <v>45144</v>
      </c>
      <c r="H45" s="66"/>
      <c r="I45" s="93" t="str">
        <f>IFERROR(VLOOKUP(G45,Kalenderopslag!$A$1:$B$1002,2,FALSE),"")</f>
        <v/>
      </c>
      <c r="J45" s="95" t="str">
        <f t="shared" si="21"/>
        <v/>
      </c>
      <c r="K45" s="91">
        <f t="shared" si="28"/>
        <v>45175</v>
      </c>
      <c r="L45" s="92">
        <f t="shared" si="29"/>
        <v>45175</v>
      </c>
      <c r="M45" s="66"/>
      <c r="N45" s="93" t="str">
        <f>IFERROR(VLOOKUP(L45,Kalenderopslag!$A$1:$B$1002,2,FALSE),"")</f>
        <v/>
      </c>
      <c r="O45" s="95" t="str">
        <f t="shared" si="22"/>
        <v/>
      </c>
      <c r="P45" s="91">
        <f t="shared" si="30"/>
        <v>45205</v>
      </c>
      <c r="Q45" s="92">
        <f t="shared" si="31"/>
        <v>45205</v>
      </c>
      <c r="R45" s="66"/>
      <c r="S45" s="93" t="str">
        <f>IFERROR(VLOOKUP(Q45,Kalenderopslag!$A$1:$B$1002,2,FALSE),"")</f>
        <v/>
      </c>
      <c r="T45" s="95" t="str">
        <f t="shared" si="23"/>
        <v/>
      </c>
      <c r="U45" s="91">
        <f t="shared" si="32"/>
        <v>45236</v>
      </c>
      <c r="V45" s="92">
        <f t="shared" si="33"/>
        <v>45236</v>
      </c>
      <c r="W45" s="66"/>
      <c r="X45" s="93" t="str">
        <f>IFERROR(VLOOKUP(V45,Kalenderopslag!$A$1:$B$1002,2,FALSE),"")</f>
        <v/>
      </c>
      <c r="Y45" s="95">
        <f t="shared" si="24"/>
        <v>45</v>
      </c>
      <c r="Z45" s="91">
        <f t="shared" si="34"/>
        <v>45266</v>
      </c>
      <c r="AA45" s="92">
        <f t="shared" si="35"/>
        <v>45266</v>
      </c>
      <c r="AB45" s="66"/>
      <c r="AC45" s="93" t="str">
        <f>IFERROR(VLOOKUP(AA45,Kalenderopslag!$A$1:$B$1002,2,FALSE),"")</f>
        <v/>
      </c>
      <c r="AD45" s="95" t="str">
        <f t="shared" si="25"/>
        <v/>
      </c>
      <c r="AK45" s="94"/>
    </row>
    <row r="46" spans="1:37" x14ac:dyDescent="0.25">
      <c r="A46" s="91">
        <f t="shared" si="18"/>
        <v>45114</v>
      </c>
      <c r="B46" s="92">
        <f t="shared" si="19"/>
        <v>45114</v>
      </c>
      <c r="C46" s="66"/>
      <c r="D46" s="93" t="str">
        <f>IFERROR(VLOOKUP(B46,Kalenderopslag!$A$1:$B$1002,2,FALSE),"")</f>
        <v/>
      </c>
      <c r="E46" s="95" t="str">
        <f t="shared" si="20"/>
        <v/>
      </c>
      <c r="F46" s="91">
        <f t="shared" si="26"/>
        <v>45145</v>
      </c>
      <c r="G46" s="92">
        <f t="shared" si="27"/>
        <v>45145</v>
      </c>
      <c r="H46" s="66"/>
      <c r="I46" s="93" t="str">
        <f>IFERROR(VLOOKUP(G46,Kalenderopslag!$A$1:$B$1002,2,FALSE),"")</f>
        <v/>
      </c>
      <c r="J46" s="95">
        <f t="shared" si="21"/>
        <v>32</v>
      </c>
      <c r="K46" s="91">
        <f t="shared" si="28"/>
        <v>45176</v>
      </c>
      <c r="L46" s="92">
        <f t="shared" si="29"/>
        <v>45176</v>
      </c>
      <c r="M46" s="66"/>
      <c r="N46" s="93" t="str">
        <f>IFERROR(VLOOKUP(L46,Kalenderopslag!$A$1:$B$1002,2,FALSE),"")</f>
        <v/>
      </c>
      <c r="O46" s="95" t="str">
        <f t="shared" si="22"/>
        <v/>
      </c>
      <c r="P46" s="91">
        <f t="shared" si="30"/>
        <v>45206</v>
      </c>
      <c r="Q46" s="92">
        <f t="shared" si="31"/>
        <v>45206</v>
      </c>
      <c r="R46" s="66"/>
      <c r="S46" s="93" t="str">
        <f>IFERROR(VLOOKUP(Q46,Kalenderopslag!$A$1:$B$1002,2,FALSE),"")</f>
        <v/>
      </c>
      <c r="T46" s="95" t="str">
        <f t="shared" si="23"/>
        <v/>
      </c>
      <c r="U46" s="91">
        <f t="shared" si="32"/>
        <v>45237</v>
      </c>
      <c r="V46" s="92">
        <f t="shared" si="33"/>
        <v>45237</v>
      </c>
      <c r="W46" s="66"/>
      <c r="X46" s="93" t="str">
        <f>IFERROR(VLOOKUP(V46,Kalenderopslag!$A$1:$B$1002,2,FALSE),"")</f>
        <v/>
      </c>
      <c r="Y46" s="95" t="str">
        <f t="shared" si="24"/>
        <v/>
      </c>
      <c r="Z46" s="91">
        <f t="shared" si="34"/>
        <v>45267</v>
      </c>
      <c r="AA46" s="92">
        <f t="shared" si="35"/>
        <v>45267</v>
      </c>
      <c r="AB46" s="66"/>
      <c r="AC46" s="93" t="str">
        <f>IFERROR(VLOOKUP(AA46,Kalenderopslag!$A$1:$B$1002,2,FALSE),"")</f>
        <v/>
      </c>
      <c r="AD46" s="95" t="str">
        <f t="shared" si="25"/>
        <v/>
      </c>
      <c r="AK46" s="94"/>
    </row>
    <row r="47" spans="1:37" x14ac:dyDescent="0.25">
      <c r="A47" s="91">
        <f t="shared" si="18"/>
        <v>45115</v>
      </c>
      <c r="B47" s="92">
        <f t="shared" si="19"/>
        <v>45115</v>
      </c>
      <c r="C47" s="66"/>
      <c r="D47" s="93" t="str">
        <f>IFERROR(VLOOKUP(B47,Kalenderopslag!$A$1:$B$1002,2,FALSE),"")</f>
        <v/>
      </c>
      <c r="E47" s="95" t="str">
        <f t="shared" si="20"/>
        <v/>
      </c>
      <c r="F47" s="91">
        <f t="shared" si="26"/>
        <v>45146</v>
      </c>
      <c r="G47" s="92">
        <f t="shared" si="27"/>
        <v>45146</v>
      </c>
      <c r="H47" s="66"/>
      <c r="I47" s="93" t="str">
        <f>IFERROR(VLOOKUP(G47,Kalenderopslag!$A$1:$B$1002,2,FALSE),"")</f>
        <v/>
      </c>
      <c r="J47" s="95" t="str">
        <f t="shared" si="21"/>
        <v/>
      </c>
      <c r="K47" s="91">
        <f t="shared" si="28"/>
        <v>45177</v>
      </c>
      <c r="L47" s="92">
        <f t="shared" si="29"/>
        <v>45177</v>
      </c>
      <c r="M47" s="66"/>
      <c r="N47" s="93" t="str">
        <f>IFERROR(VLOOKUP(L47,Kalenderopslag!$A$1:$B$1002,2,FALSE),"")</f>
        <v/>
      </c>
      <c r="O47" s="95" t="str">
        <f t="shared" si="22"/>
        <v/>
      </c>
      <c r="P47" s="91">
        <f t="shared" si="30"/>
        <v>45207</v>
      </c>
      <c r="Q47" s="92">
        <f t="shared" si="31"/>
        <v>45207</v>
      </c>
      <c r="R47" s="66"/>
      <c r="S47" s="93" t="str">
        <f>IFERROR(VLOOKUP(Q47,Kalenderopslag!$A$1:$B$1002,2,FALSE),"")</f>
        <v/>
      </c>
      <c r="T47" s="95" t="str">
        <f t="shared" si="23"/>
        <v/>
      </c>
      <c r="U47" s="91">
        <f t="shared" si="32"/>
        <v>45238</v>
      </c>
      <c r="V47" s="92">
        <f t="shared" si="33"/>
        <v>45238</v>
      </c>
      <c r="W47" s="66"/>
      <c r="X47" s="93" t="str">
        <f>IFERROR(VLOOKUP(V47,Kalenderopslag!$A$1:$B$1002,2,FALSE),"")</f>
        <v/>
      </c>
      <c r="Y47" s="95" t="str">
        <f t="shared" si="24"/>
        <v/>
      </c>
      <c r="Z47" s="91">
        <f t="shared" si="34"/>
        <v>45268</v>
      </c>
      <c r="AA47" s="92">
        <f t="shared" si="35"/>
        <v>45268</v>
      </c>
      <c r="AB47" s="66"/>
      <c r="AC47" s="93" t="str">
        <f>IFERROR(VLOOKUP(AA47,Kalenderopslag!$A$1:$B$1002,2,FALSE),"")</f>
        <v/>
      </c>
      <c r="AD47" s="95" t="str">
        <f t="shared" si="25"/>
        <v/>
      </c>
      <c r="AK47" s="94"/>
    </row>
    <row r="48" spans="1:37" x14ac:dyDescent="0.25">
      <c r="A48" s="91">
        <f t="shared" si="18"/>
        <v>45116</v>
      </c>
      <c r="B48" s="92">
        <f t="shared" si="19"/>
        <v>45116</v>
      </c>
      <c r="C48" s="66"/>
      <c r="D48" s="93" t="str">
        <f>IFERROR(VLOOKUP(B48,Kalenderopslag!$A$1:$B$1002,2,FALSE),"")</f>
        <v/>
      </c>
      <c r="E48" s="95" t="str">
        <f t="shared" si="20"/>
        <v/>
      </c>
      <c r="F48" s="91">
        <f t="shared" si="26"/>
        <v>45147</v>
      </c>
      <c r="G48" s="92">
        <f t="shared" si="27"/>
        <v>45147</v>
      </c>
      <c r="H48" s="66"/>
      <c r="I48" s="93" t="str">
        <f>IFERROR(VLOOKUP(G48,Kalenderopslag!$A$1:$B$1002,2,FALSE),"")</f>
        <v/>
      </c>
      <c r="J48" s="95" t="str">
        <f t="shared" si="21"/>
        <v/>
      </c>
      <c r="K48" s="91">
        <f t="shared" si="28"/>
        <v>45178</v>
      </c>
      <c r="L48" s="92">
        <f t="shared" si="29"/>
        <v>45178</v>
      </c>
      <c r="M48" s="66"/>
      <c r="N48" s="93" t="str">
        <f>IFERROR(VLOOKUP(L48,Kalenderopslag!$A$1:$B$1002,2,FALSE),"")</f>
        <v/>
      </c>
      <c r="O48" s="95" t="str">
        <f t="shared" si="22"/>
        <v/>
      </c>
      <c r="P48" s="91">
        <f t="shared" si="30"/>
        <v>45208</v>
      </c>
      <c r="Q48" s="92">
        <f t="shared" si="31"/>
        <v>45208</v>
      </c>
      <c r="R48" s="66"/>
      <c r="S48" s="93" t="str">
        <f>IFERROR(VLOOKUP(Q48,Kalenderopslag!$A$1:$B$1002,2,FALSE),"")</f>
        <v/>
      </c>
      <c r="T48" s="95">
        <f t="shared" si="23"/>
        <v>41</v>
      </c>
      <c r="U48" s="91">
        <f t="shared" si="32"/>
        <v>45239</v>
      </c>
      <c r="V48" s="92">
        <f t="shared" si="33"/>
        <v>45239</v>
      </c>
      <c r="W48" s="66"/>
      <c r="X48" s="93" t="str">
        <f>IFERROR(VLOOKUP(V48,Kalenderopslag!$A$1:$B$1002,2,FALSE),"")</f>
        <v/>
      </c>
      <c r="Y48" s="95" t="str">
        <f t="shared" si="24"/>
        <v/>
      </c>
      <c r="Z48" s="91">
        <f t="shared" si="34"/>
        <v>45269</v>
      </c>
      <c r="AA48" s="92">
        <f t="shared" si="35"/>
        <v>45269</v>
      </c>
      <c r="AB48" s="66"/>
      <c r="AC48" s="93" t="str">
        <f>IFERROR(VLOOKUP(AA48,Kalenderopslag!$A$1:$B$1002,2,FALSE),"")</f>
        <v/>
      </c>
      <c r="AD48" s="95" t="str">
        <f t="shared" si="25"/>
        <v/>
      </c>
    </row>
    <row r="49" spans="1:30" x14ac:dyDescent="0.25">
      <c r="A49" s="91">
        <f t="shared" si="18"/>
        <v>45117</v>
      </c>
      <c r="B49" s="92">
        <f t="shared" si="19"/>
        <v>45117</v>
      </c>
      <c r="C49" s="66"/>
      <c r="D49" s="93" t="str">
        <f>IFERROR(VLOOKUP(B49,Kalenderopslag!$A$1:$B$1002,2,FALSE),"")</f>
        <v/>
      </c>
      <c r="E49" s="95">
        <f t="shared" si="20"/>
        <v>28</v>
      </c>
      <c r="F49" s="91">
        <f t="shared" si="26"/>
        <v>45148</v>
      </c>
      <c r="G49" s="92">
        <f t="shared" si="27"/>
        <v>45148</v>
      </c>
      <c r="H49" s="66"/>
      <c r="I49" s="93" t="str">
        <f>IFERROR(VLOOKUP(G49,Kalenderopslag!$A$1:$B$1002,2,FALSE),"")</f>
        <v/>
      </c>
      <c r="J49" s="95" t="str">
        <f t="shared" si="21"/>
        <v/>
      </c>
      <c r="K49" s="91">
        <f t="shared" si="28"/>
        <v>45179</v>
      </c>
      <c r="L49" s="92">
        <f t="shared" si="29"/>
        <v>45179</v>
      </c>
      <c r="M49" s="66"/>
      <c r="N49" s="93" t="str">
        <f>IFERROR(VLOOKUP(L49,Kalenderopslag!$A$1:$B$1002,2,FALSE),"")</f>
        <v/>
      </c>
      <c r="O49" s="95" t="str">
        <f t="shared" si="22"/>
        <v/>
      </c>
      <c r="P49" s="91">
        <f t="shared" si="30"/>
        <v>45209</v>
      </c>
      <c r="Q49" s="92">
        <f t="shared" si="31"/>
        <v>45209</v>
      </c>
      <c r="R49" s="66"/>
      <c r="S49" s="93" t="str">
        <f>IFERROR(VLOOKUP(Q49,Kalenderopslag!$A$1:$B$1002,2,FALSE),"")</f>
        <v/>
      </c>
      <c r="T49" s="95" t="str">
        <f t="shared" si="23"/>
        <v/>
      </c>
      <c r="U49" s="91">
        <f t="shared" si="32"/>
        <v>45240</v>
      </c>
      <c r="V49" s="92">
        <f t="shared" si="33"/>
        <v>45240</v>
      </c>
      <c r="W49" s="66"/>
      <c r="X49" s="93" t="str">
        <f>IFERROR(VLOOKUP(V49,Kalenderopslag!$A$1:$B$1002,2,FALSE),"")</f>
        <v/>
      </c>
      <c r="Y49" s="95" t="str">
        <f t="shared" si="24"/>
        <v/>
      </c>
      <c r="Z49" s="91">
        <f t="shared" si="34"/>
        <v>45270</v>
      </c>
      <c r="AA49" s="92">
        <f t="shared" si="35"/>
        <v>45270</v>
      </c>
      <c r="AB49" s="66"/>
      <c r="AC49" s="93" t="str">
        <f>IFERROR(VLOOKUP(AA49,Kalenderopslag!$A$1:$B$1002,2,FALSE),"")</f>
        <v/>
      </c>
      <c r="AD49" s="95" t="str">
        <f t="shared" si="25"/>
        <v/>
      </c>
    </row>
    <row r="50" spans="1:30" x14ac:dyDescent="0.25">
      <c r="A50" s="91">
        <f t="shared" si="18"/>
        <v>45118</v>
      </c>
      <c r="B50" s="92">
        <f t="shared" si="19"/>
        <v>45118</v>
      </c>
      <c r="C50" s="66"/>
      <c r="D50" s="93" t="str">
        <f>IFERROR(VLOOKUP(B50,Kalenderopslag!$A$1:$B$1002,2,FALSE),"")</f>
        <v/>
      </c>
      <c r="E50" s="95" t="str">
        <f t="shared" si="20"/>
        <v/>
      </c>
      <c r="F50" s="91">
        <f t="shared" si="26"/>
        <v>45149</v>
      </c>
      <c r="G50" s="92">
        <f t="shared" si="27"/>
        <v>45149</v>
      </c>
      <c r="H50" s="66"/>
      <c r="I50" s="93" t="str">
        <f>IFERROR(VLOOKUP(G50,Kalenderopslag!$A$1:$B$1002,2,FALSE),"")</f>
        <v/>
      </c>
      <c r="J50" s="95" t="str">
        <f t="shared" si="21"/>
        <v/>
      </c>
      <c r="K50" s="91">
        <f t="shared" si="28"/>
        <v>45180</v>
      </c>
      <c r="L50" s="92">
        <f t="shared" si="29"/>
        <v>45180</v>
      </c>
      <c r="M50" s="66"/>
      <c r="N50" s="93" t="str">
        <f>IFERROR(VLOOKUP(L50,Kalenderopslag!$A$1:$B$1002,2,FALSE),"")</f>
        <v/>
      </c>
      <c r="O50" s="95">
        <f t="shared" si="22"/>
        <v>37</v>
      </c>
      <c r="P50" s="91">
        <f t="shared" si="30"/>
        <v>45210</v>
      </c>
      <c r="Q50" s="92">
        <f t="shared" si="31"/>
        <v>45210</v>
      </c>
      <c r="R50" s="66"/>
      <c r="S50" s="93" t="str">
        <f>IFERROR(VLOOKUP(Q50,Kalenderopslag!$A$1:$B$1002,2,FALSE),"")</f>
        <v/>
      </c>
      <c r="T50" s="95" t="str">
        <f t="shared" si="23"/>
        <v/>
      </c>
      <c r="U50" s="91">
        <f t="shared" si="32"/>
        <v>45241</v>
      </c>
      <c r="V50" s="92">
        <f t="shared" si="33"/>
        <v>45241</v>
      </c>
      <c r="W50" s="66"/>
      <c r="X50" s="93" t="str">
        <f>IFERROR(VLOOKUP(V50,Kalenderopslag!$A$1:$B$1002,2,FALSE),"")</f>
        <v/>
      </c>
      <c r="Y50" s="95" t="str">
        <f t="shared" si="24"/>
        <v/>
      </c>
      <c r="Z50" s="91">
        <f t="shared" si="34"/>
        <v>45271</v>
      </c>
      <c r="AA50" s="92">
        <f t="shared" si="35"/>
        <v>45271</v>
      </c>
      <c r="AB50" s="66"/>
      <c r="AC50" s="93" t="str">
        <f>IFERROR(VLOOKUP(AA50,Kalenderopslag!$A$1:$B$1002,2,FALSE),"")</f>
        <v/>
      </c>
      <c r="AD50" s="95">
        <f t="shared" si="25"/>
        <v>50</v>
      </c>
    </row>
    <row r="51" spans="1:30" x14ac:dyDescent="0.25">
      <c r="A51" s="91">
        <f t="shared" si="18"/>
        <v>45119</v>
      </c>
      <c r="B51" s="92">
        <f t="shared" si="19"/>
        <v>45119</v>
      </c>
      <c r="C51" s="66"/>
      <c r="D51" s="93" t="str">
        <f>IFERROR(VLOOKUP(B51,Kalenderopslag!$A$1:$B$1002,2,FALSE),"")</f>
        <v/>
      </c>
      <c r="E51" s="95" t="str">
        <f t="shared" si="20"/>
        <v/>
      </c>
      <c r="F51" s="91">
        <f t="shared" si="26"/>
        <v>45150</v>
      </c>
      <c r="G51" s="92">
        <f t="shared" si="27"/>
        <v>45150</v>
      </c>
      <c r="H51" s="66"/>
      <c r="I51" s="93" t="str">
        <f>IFERROR(VLOOKUP(G51,Kalenderopslag!$A$1:$B$1002,2,FALSE),"")</f>
        <v/>
      </c>
      <c r="J51" s="95" t="str">
        <f t="shared" si="21"/>
        <v/>
      </c>
      <c r="K51" s="91">
        <f t="shared" si="28"/>
        <v>45181</v>
      </c>
      <c r="L51" s="92">
        <f t="shared" si="29"/>
        <v>45181</v>
      </c>
      <c r="M51" s="66"/>
      <c r="N51" s="93" t="str">
        <f>IFERROR(VLOOKUP(L51,Kalenderopslag!$A$1:$B$1002,2,FALSE),"")</f>
        <v/>
      </c>
      <c r="O51" s="95" t="str">
        <f t="shared" si="22"/>
        <v/>
      </c>
      <c r="P51" s="91">
        <f t="shared" si="30"/>
        <v>45211</v>
      </c>
      <c r="Q51" s="92">
        <f t="shared" si="31"/>
        <v>45211</v>
      </c>
      <c r="R51" s="66"/>
      <c r="S51" s="93" t="str">
        <f>IFERROR(VLOOKUP(Q51,Kalenderopslag!$A$1:$B$1002,2,FALSE),"")</f>
        <v/>
      </c>
      <c r="T51" s="95" t="str">
        <f t="shared" si="23"/>
        <v/>
      </c>
      <c r="U51" s="91">
        <f t="shared" si="32"/>
        <v>45242</v>
      </c>
      <c r="V51" s="92">
        <f t="shared" si="33"/>
        <v>45242</v>
      </c>
      <c r="W51" s="66"/>
      <c r="X51" s="93" t="str">
        <f>IFERROR(VLOOKUP(V51,Kalenderopslag!$A$1:$B$1002,2,FALSE),"")</f>
        <v/>
      </c>
      <c r="Y51" s="95" t="str">
        <f t="shared" si="24"/>
        <v/>
      </c>
      <c r="Z51" s="91">
        <f t="shared" si="34"/>
        <v>45272</v>
      </c>
      <c r="AA51" s="92">
        <f t="shared" si="35"/>
        <v>45272</v>
      </c>
      <c r="AB51" s="66"/>
      <c r="AC51" s="93" t="str">
        <f>IFERROR(VLOOKUP(AA51,Kalenderopslag!$A$1:$B$1002,2,FALSE),"")</f>
        <v/>
      </c>
      <c r="AD51" s="95" t="str">
        <f t="shared" si="25"/>
        <v/>
      </c>
    </row>
    <row r="52" spans="1:30" x14ac:dyDescent="0.25">
      <c r="A52" s="91">
        <f t="shared" si="18"/>
        <v>45120</v>
      </c>
      <c r="B52" s="92">
        <f t="shared" si="19"/>
        <v>45120</v>
      </c>
      <c r="C52" s="66"/>
      <c r="D52" s="93" t="str">
        <f>IFERROR(VLOOKUP(B52,Kalenderopslag!$A$1:$B$1002,2,FALSE),"")</f>
        <v/>
      </c>
      <c r="E52" s="95" t="str">
        <f t="shared" si="20"/>
        <v/>
      </c>
      <c r="F52" s="91">
        <f t="shared" si="26"/>
        <v>45151</v>
      </c>
      <c r="G52" s="92">
        <f t="shared" si="27"/>
        <v>45151</v>
      </c>
      <c r="H52" s="66"/>
      <c r="I52" s="93" t="str">
        <f>IFERROR(VLOOKUP(G52,Kalenderopslag!$A$1:$B$1002,2,FALSE),"")</f>
        <v/>
      </c>
      <c r="J52" s="95" t="str">
        <f t="shared" si="21"/>
        <v/>
      </c>
      <c r="K52" s="91">
        <f t="shared" si="28"/>
        <v>45182</v>
      </c>
      <c r="L52" s="92">
        <f t="shared" si="29"/>
        <v>45182</v>
      </c>
      <c r="M52" s="66"/>
      <c r="N52" s="93" t="str">
        <f>IFERROR(VLOOKUP(L52,Kalenderopslag!$A$1:$B$1002,2,FALSE),"")</f>
        <v/>
      </c>
      <c r="O52" s="95" t="str">
        <f t="shared" si="22"/>
        <v/>
      </c>
      <c r="P52" s="91">
        <f t="shared" si="30"/>
        <v>45212</v>
      </c>
      <c r="Q52" s="92">
        <f t="shared" si="31"/>
        <v>45212</v>
      </c>
      <c r="R52" s="66"/>
      <c r="S52" s="93" t="str">
        <f>IFERROR(VLOOKUP(Q52,Kalenderopslag!$A$1:$B$1002,2,FALSE),"")</f>
        <v/>
      </c>
      <c r="T52" s="95" t="str">
        <f t="shared" si="23"/>
        <v/>
      </c>
      <c r="U52" s="91">
        <f t="shared" si="32"/>
        <v>45243</v>
      </c>
      <c r="V52" s="92">
        <f t="shared" si="33"/>
        <v>45243</v>
      </c>
      <c r="W52" s="66"/>
      <c r="X52" s="93" t="str">
        <f>IFERROR(VLOOKUP(V52,Kalenderopslag!$A$1:$B$1002,2,FALSE),"")</f>
        <v/>
      </c>
      <c r="Y52" s="95">
        <f t="shared" si="24"/>
        <v>46</v>
      </c>
      <c r="Z52" s="91">
        <f t="shared" si="34"/>
        <v>45273</v>
      </c>
      <c r="AA52" s="92">
        <f t="shared" si="35"/>
        <v>45273</v>
      </c>
      <c r="AB52" s="66"/>
      <c r="AC52" s="93" t="str">
        <f>IFERROR(VLOOKUP(AA52,Kalenderopslag!$A$1:$B$1002,2,FALSE),"")</f>
        <v/>
      </c>
      <c r="AD52" s="95" t="str">
        <f t="shared" si="25"/>
        <v/>
      </c>
    </row>
    <row r="53" spans="1:30" x14ac:dyDescent="0.25">
      <c r="A53" s="91">
        <f t="shared" si="18"/>
        <v>45121</v>
      </c>
      <c r="B53" s="92">
        <f t="shared" si="19"/>
        <v>45121</v>
      </c>
      <c r="C53" s="66"/>
      <c r="D53" s="93" t="str">
        <f>IFERROR(VLOOKUP(B53,Kalenderopslag!$A$1:$B$1002,2,FALSE),"")</f>
        <v/>
      </c>
      <c r="E53" s="95" t="str">
        <f t="shared" si="20"/>
        <v/>
      </c>
      <c r="F53" s="91">
        <f t="shared" si="26"/>
        <v>45152</v>
      </c>
      <c r="G53" s="92">
        <f t="shared" si="27"/>
        <v>45152</v>
      </c>
      <c r="H53" s="66"/>
      <c r="I53" s="93" t="str">
        <f>IFERROR(VLOOKUP(G53,Kalenderopslag!$A$1:$B$1002,2,FALSE),"")</f>
        <v/>
      </c>
      <c r="J53" s="95">
        <f t="shared" si="21"/>
        <v>33</v>
      </c>
      <c r="K53" s="91">
        <f t="shared" si="28"/>
        <v>45183</v>
      </c>
      <c r="L53" s="92">
        <f t="shared" si="29"/>
        <v>45183</v>
      </c>
      <c r="M53" s="66"/>
      <c r="N53" s="93" t="str">
        <f>IFERROR(VLOOKUP(L53,Kalenderopslag!$A$1:$B$1002,2,FALSE),"")</f>
        <v/>
      </c>
      <c r="O53" s="95" t="str">
        <f t="shared" si="22"/>
        <v/>
      </c>
      <c r="P53" s="91">
        <f t="shared" si="30"/>
        <v>45213</v>
      </c>
      <c r="Q53" s="92">
        <f t="shared" si="31"/>
        <v>45213</v>
      </c>
      <c r="R53" s="66"/>
      <c r="S53" s="93" t="str">
        <f>IFERROR(VLOOKUP(Q53,Kalenderopslag!$A$1:$B$1002,2,FALSE),"")</f>
        <v/>
      </c>
      <c r="T53" s="95" t="str">
        <f t="shared" si="23"/>
        <v/>
      </c>
      <c r="U53" s="91">
        <f t="shared" si="32"/>
        <v>45244</v>
      </c>
      <c r="V53" s="92">
        <f t="shared" si="33"/>
        <v>45244</v>
      </c>
      <c r="W53" s="66"/>
      <c r="X53" s="93" t="str">
        <f>IFERROR(VLOOKUP(V53,Kalenderopslag!$A$1:$B$1002,2,FALSE),"")</f>
        <v/>
      </c>
      <c r="Y53" s="95" t="str">
        <f t="shared" si="24"/>
        <v/>
      </c>
      <c r="Z53" s="91">
        <f t="shared" si="34"/>
        <v>45274</v>
      </c>
      <c r="AA53" s="92">
        <f t="shared" si="35"/>
        <v>45274</v>
      </c>
      <c r="AB53" s="66"/>
      <c r="AC53" s="93" t="str">
        <f>IFERROR(VLOOKUP(AA53,Kalenderopslag!$A$1:$B$1002,2,FALSE),"")</f>
        <v/>
      </c>
      <c r="AD53" s="95" t="str">
        <f t="shared" si="25"/>
        <v/>
      </c>
    </row>
    <row r="54" spans="1:30" x14ac:dyDescent="0.25">
      <c r="A54" s="91">
        <f t="shared" si="18"/>
        <v>45122</v>
      </c>
      <c r="B54" s="92">
        <f t="shared" si="19"/>
        <v>45122</v>
      </c>
      <c r="C54" s="66"/>
      <c r="D54" s="93" t="str">
        <f>IFERROR(VLOOKUP(B54,Kalenderopslag!$A$1:$B$1002,2,FALSE),"")</f>
        <v/>
      </c>
      <c r="E54" s="95" t="str">
        <f t="shared" si="20"/>
        <v/>
      </c>
      <c r="F54" s="91">
        <f t="shared" si="26"/>
        <v>45153</v>
      </c>
      <c r="G54" s="92">
        <f t="shared" si="27"/>
        <v>45153</v>
      </c>
      <c r="H54" s="66"/>
      <c r="I54" s="93" t="str">
        <f>IFERROR(VLOOKUP(G54,Kalenderopslag!$A$1:$B$1002,2,FALSE),"")</f>
        <v/>
      </c>
      <c r="J54" s="95" t="str">
        <f t="shared" si="21"/>
        <v/>
      </c>
      <c r="K54" s="91">
        <f t="shared" si="28"/>
        <v>45184</v>
      </c>
      <c r="L54" s="92">
        <f t="shared" si="29"/>
        <v>45184</v>
      </c>
      <c r="M54" s="66"/>
      <c r="N54" s="93" t="str">
        <f>IFERROR(VLOOKUP(L54,Kalenderopslag!$A$1:$B$1002,2,FALSE),"")</f>
        <v/>
      </c>
      <c r="O54" s="95" t="str">
        <f t="shared" si="22"/>
        <v/>
      </c>
      <c r="P54" s="91">
        <f t="shared" si="30"/>
        <v>45214</v>
      </c>
      <c r="Q54" s="92">
        <f t="shared" si="31"/>
        <v>45214</v>
      </c>
      <c r="R54" s="66"/>
      <c r="S54" s="93" t="str">
        <f>IFERROR(VLOOKUP(Q54,Kalenderopslag!$A$1:$B$1002,2,FALSE),"")</f>
        <v/>
      </c>
      <c r="T54" s="95" t="str">
        <f t="shared" si="23"/>
        <v/>
      </c>
      <c r="U54" s="91">
        <f t="shared" si="32"/>
        <v>45245</v>
      </c>
      <c r="V54" s="92">
        <f t="shared" si="33"/>
        <v>45245</v>
      </c>
      <c r="W54" s="66"/>
      <c r="X54" s="93" t="str">
        <f>IFERROR(VLOOKUP(V54,Kalenderopslag!$A$1:$B$1002,2,FALSE),"")</f>
        <v/>
      </c>
      <c r="Y54" s="95" t="str">
        <f t="shared" si="24"/>
        <v/>
      </c>
      <c r="Z54" s="91">
        <f t="shared" si="34"/>
        <v>45275</v>
      </c>
      <c r="AA54" s="92">
        <f t="shared" si="35"/>
        <v>45275</v>
      </c>
      <c r="AB54" s="66"/>
      <c r="AC54" s="93" t="str">
        <f>IFERROR(VLOOKUP(AA54,Kalenderopslag!$A$1:$B$1002,2,FALSE),"")</f>
        <v/>
      </c>
      <c r="AD54" s="95" t="str">
        <f t="shared" si="25"/>
        <v/>
      </c>
    </row>
    <row r="55" spans="1:30" x14ac:dyDescent="0.25">
      <c r="A55" s="91">
        <f t="shared" si="18"/>
        <v>45123</v>
      </c>
      <c r="B55" s="92">
        <f t="shared" si="19"/>
        <v>45123</v>
      </c>
      <c r="C55" s="66"/>
      <c r="D55" s="93" t="str">
        <f>IFERROR(VLOOKUP(B55,Kalenderopslag!$A$1:$B$1002,2,FALSE),"")</f>
        <v/>
      </c>
      <c r="E55" s="95" t="str">
        <f t="shared" si="20"/>
        <v/>
      </c>
      <c r="F55" s="91">
        <f t="shared" si="26"/>
        <v>45154</v>
      </c>
      <c r="G55" s="92">
        <f t="shared" si="27"/>
        <v>45154</v>
      </c>
      <c r="H55" s="66"/>
      <c r="I55" s="93" t="str">
        <f>IFERROR(VLOOKUP(G55,Kalenderopslag!$A$1:$B$1002,2,FALSE),"")</f>
        <v/>
      </c>
      <c r="J55" s="95" t="str">
        <f t="shared" si="21"/>
        <v/>
      </c>
      <c r="K55" s="91">
        <f t="shared" si="28"/>
        <v>45185</v>
      </c>
      <c r="L55" s="92">
        <f t="shared" si="29"/>
        <v>45185</v>
      </c>
      <c r="M55" s="66"/>
      <c r="N55" s="93" t="str">
        <f>IFERROR(VLOOKUP(L55,Kalenderopslag!$A$1:$B$1002,2,FALSE),"")</f>
        <v/>
      </c>
      <c r="O55" s="95" t="str">
        <f t="shared" si="22"/>
        <v/>
      </c>
      <c r="P55" s="91">
        <f t="shared" si="30"/>
        <v>45215</v>
      </c>
      <c r="Q55" s="92">
        <f t="shared" si="31"/>
        <v>45215</v>
      </c>
      <c r="R55" s="66"/>
      <c r="S55" s="93" t="str">
        <f>IFERROR(VLOOKUP(Q55,Kalenderopslag!$A$1:$B$1002,2,FALSE),"")</f>
        <v/>
      </c>
      <c r="T55" s="95">
        <f t="shared" si="23"/>
        <v>42</v>
      </c>
      <c r="U55" s="91">
        <f t="shared" si="32"/>
        <v>45246</v>
      </c>
      <c r="V55" s="92">
        <f t="shared" si="33"/>
        <v>45246</v>
      </c>
      <c r="W55" s="66"/>
      <c r="X55" s="93" t="str">
        <f>IFERROR(VLOOKUP(V55,Kalenderopslag!$A$1:$B$1002,2,FALSE),"")</f>
        <v/>
      </c>
      <c r="Y55" s="95" t="str">
        <f t="shared" si="24"/>
        <v/>
      </c>
      <c r="Z55" s="91">
        <f t="shared" si="34"/>
        <v>45276</v>
      </c>
      <c r="AA55" s="92">
        <f t="shared" si="35"/>
        <v>45276</v>
      </c>
      <c r="AB55" s="66"/>
      <c r="AC55" s="93" t="str">
        <f>IFERROR(VLOOKUP(AA55,Kalenderopslag!$A$1:$B$1002,2,FALSE),"")</f>
        <v/>
      </c>
      <c r="AD55" s="95" t="str">
        <f t="shared" si="25"/>
        <v/>
      </c>
    </row>
    <row r="56" spans="1:30" x14ac:dyDescent="0.25">
      <c r="A56" s="91">
        <f t="shared" si="18"/>
        <v>45124</v>
      </c>
      <c r="B56" s="92">
        <f t="shared" si="19"/>
        <v>45124</v>
      </c>
      <c r="C56" s="66"/>
      <c r="D56" s="93" t="str">
        <f>IFERROR(VLOOKUP(B56,Kalenderopslag!$A$1:$B$1002,2,FALSE),"")</f>
        <v/>
      </c>
      <c r="E56" s="95">
        <f t="shared" si="20"/>
        <v>29</v>
      </c>
      <c r="F56" s="91">
        <f t="shared" si="26"/>
        <v>45155</v>
      </c>
      <c r="G56" s="92">
        <f t="shared" si="27"/>
        <v>45155</v>
      </c>
      <c r="H56" s="66"/>
      <c r="I56" s="93" t="str">
        <f>IFERROR(VLOOKUP(G56,Kalenderopslag!$A$1:$B$1002,2,FALSE),"")</f>
        <v/>
      </c>
      <c r="J56" s="95" t="str">
        <f t="shared" si="21"/>
        <v/>
      </c>
      <c r="K56" s="91">
        <f t="shared" si="28"/>
        <v>45186</v>
      </c>
      <c r="L56" s="92">
        <f t="shared" si="29"/>
        <v>45186</v>
      </c>
      <c r="M56" s="66"/>
      <c r="N56" s="93" t="str">
        <f>IFERROR(VLOOKUP(L56,Kalenderopslag!$A$1:$B$1002,2,FALSE),"")</f>
        <v/>
      </c>
      <c r="O56" s="95" t="str">
        <f t="shared" si="22"/>
        <v/>
      </c>
      <c r="P56" s="91">
        <f t="shared" si="30"/>
        <v>45216</v>
      </c>
      <c r="Q56" s="92">
        <f t="shared" si="31"/>
        <v>45216</v>
      </c>
      <c r="R56" s="66"/>
      <c r="S56" s="93" t="str">
        <f>IFERROR(VLOOKUP(Q56,Kalenderopslag!$A$1:$B$1002,2,FALSE),"")</f>
        <v/>
      </c>
      <c r="T56" s="95" t="str">
        <f t="shared" si="23"/>
        <v/>
      </c>
      <c r="U56" s="91">
        <f t="shared" si="32"/>
        <v>45247</v>
      </c>
      <c r="V56" s="92">
        <f t="shared" si="33"/>
        <v>45247</v>
      </c>
      <c r="W56" s="66"/>
      <c r="X56" s="93" t="str">
        <f>IFERROR(VLOOKUP(V56,Kalenderopslag!$A$1:$B$1002,2,FALSE),"")</f>
        <v/>
      </c>
      <c r="Y56" s="95" t="str">
        <f t="shared" si="24"/>
        <v/>
      </c>
      <c r="Z56" s="91">
        <f t="shared" si="34"/>
        <v>45277</v>
      </c>
      <c r="AA56" s="92">
        <f t="shared" si="35"/>
        <v>45277</v>
      </c>
      <c r="AB56" s="66"/>
      <c r="AC56" s="93" t="str">
        <f>IFERROR(VLOOKUP(AA56,Kalenderopslag!$A$1:$B$1002,2,FALSE),"")</f>
        <v/>
      </c>
      <c r="AD56" s="95" t="str">
        <f t="shared" si="25"/>
        <v/>
      </c>
    </row>
    <row r="57" spans="1:30" x14ac:dyDescent="0.25">
      <c r="A57" s="91">
        <f t="shared" si="18"/>
        <v>45125</v>
      </c>
      <c r="B57" s="92">
        <f t="shared" si="19"/>
        <v>45125</v>
      </c>
      <c r="C57" s="66"/>
      <c r="D57" s="93" t="str">
        <f>IFERROR(VLOOKUP(B57,Kalenderopslag!$A$1:$B$1002,2,FALSE),"")</f>
        <v/>
      </c>
      <c r="E57" s="95" t="str">
        <f t="shared" si="20"/>
        <v/>
      </c>
      <c r="F57" s="91">
        <f t="shared" si="26"/>
        <v>45156</v>
      </c>
      <c r="G57" s="92">
        <f t="shared" si="27"/>
        <v>45156</v>
      </c>
      <c r="H57" s="66"/>
      <c r="I57" s="93" t="str">
        <f>IFERROR(VLOOKUP(G57,Kalenderopslag!$A$1:$B$1002,2,FALSE),"")</f>
        <v/>
      </c>
      <c r="J57" s="95" t="str">
        <f t="shared" si="21"/>
        <v/>
      </c>
      <c r="K57" s="91">
        <f t="shared" si="28"/>
        <v>45187</v>
      </c>
      <c r="L57" s="92">
        <f t="shared" si="29"/>
        <v>45187</v>
      </c>
      <c r="M57" s="66"/>
      <c r="N57" s="93" t="str">
        <f>IFERROR(VLOOKUP(L57,Kalenderopslag!$A$1:$B$1002,2,FALSE),"")</f>
        <v/>
      </c>
      <c r="O57" s="95">
        <f t="shared" si="22"/>
        <v>38</v>
      </c>
      <c r="P57" s="91">
        <f t="shared" si="30"/>
        <v>45217</v>
      </c>
      <c r="Q57" s="92">
        <f t="shared" si="31"/>
        <v>45217</v>
      </c>
      <c r="R57" s="66"/>
      <c r="S57" s="93" t="str">
        <f>IFERROR(VLOOKUP(Q57,Kalenderopslag!$A$1:$B$1002,2,FALSE),"")</f>
        <v/>
      </c>
      <c r="T57" s="95" t="str">
        <f t="shared" si="23"/>
        <v/>
      </c>
      <c r="U57" s="91">
        <f t="shared" si="32"/>
        <v>45248</v>
      </c>
      <c r="V57" s="92">
        <f t="shared" si="33"/>
        <v>45248</v>
      </c>
      <c r="W57" s="66"/>
      <c r="X57" s="93" t="str">
        <f>IFERROR(VLOOKUP(V57,Kalenderopslag!$A$1:$B$1002,2,FALSE),"")</f>
        <v/>
      </c>
      <c r="Y57" s="95" t="str">
        <f t="shared" si="24"/>
        <v/>
      </c>
      <c r="Z57" s="91">
        <f t="shared" si="34"/>
        <v>45278</v>
      </c>
      <c r="AA57" s="92">
        <f t="shared" si="35"/>
        <v>45278</v>
      </c>
      <c r="AB57" s="66"/>
      <c r="AC57" s="93" t="str">
        <f>IFERROR(VLOOKUP(AA57,Kalenderopslag!$A$1:$B$1002,2,FALSE),"")</f>
        <v/>
      </c>
      <c r="AD57" s="95">
        <f t="shared" si="25"/>
        <v>51</v>
      </c>
    </row>
    <row r="58" spans="1:30" x14ac:dyDescent="0.25">
      <c r="A58" s="91">
        <f t="shared" si="18"/>
        <v>45126</v>
      </c>
      <c r="B58" s="92">
        <f t="shared" si="19"/>
        <v>45126</v>
      </c>
      <c r="C58" s="66"/>
      <c r="D58" s="93" t="str">
        <f>IFERROR(VLOOKUP(B58,Kalenderopslag!$A$1:$B$1002,2,FALSE),"")</f>
        <v/>
      </c>
      <c r="E58" s="95" t="str">
        <f t="shared" si="20"/>
        <v/>
      </c>
      <c r="F58" s="91">
        <f t="shared" si="26"/>
        <v>45157</v>
      </c>
      <c r="G58" s="92">
        <f t="shared" si="27"/>
        <v>45157</v>
      </c>
      <c r="H58" s="66"/>
      <c r="I58" s="93" t="str">
        <f>IFERROR(VLOOKUP(G58,Kalenderopslag!$A$1:$B$1002,2,FALSE),"")</f>
        <v/>
      </c>
      <c r="J58" s="95" t="str">
        <f t="shared" si="21"/>
        <v/>
      </c>
      <c r="K58" s="91">
        <f t="shared" si="28"/>
        <v>45188</v>
      </c>
      <c r="L58" s="92">
        <f t="shared" si="29"/>
        <v>45188</v>
      </c>
      <c r="M58" s="66"/>
      <c r="N58" s="93" t="str">
        <f>IFERROR(VLOOKUP(L58,Kalenderopslag!$A$1:$B$1002,2,FALSE),"")</f>
        <v/>
      </c>
      <c r="O58" s="95" t="str">
        <f t="shared" si="22"/>
        <v/>
      </c>
      <c r="P58" s="91">
        <f t="shared" si="30"/>
        <v>45218</v>
      </c>
      <c r="Q58" s="92">
        <f t="shared" si="31"/>
        <v>45218</v>
      </c>
      <c r="R58" s="66"/>
      <c r="S58" s="93" t="str">
        <f>IFERROR(VLOOKUP(Q58,Kalenderopslag!$A$1:$B$1002,2,FALSE),"")</f>
        <v/>
      </c>
      <c r="T58" s="95" t="str">
        <f t="shared" si="23"/>
        <v/>
      </c>
      <c r="U58" s="91">
        <f t="shared" si="32"/>
        <v>45249</v>
      </c>
      <c r="V58" s="92">
        <f t="shared" si="33"/>
        <v>45249</v>
      </c>
      <c r="W58" s="66"/>
      <c r="X58" s="93" t="str">
        <f>IFERROR(VLOOKUP(V58,Kalenderopslag!$A$1:$B$1002,2,FALSE),"")</f>
        <v/>
      </c>
      <c r="Y58" s="95" t="str">
        <f t="shared" si="24"/>
        <v/>
      </c>
      <c r="Z58" s="91">
        <f t="shared" si="34"/>
        <v>45279</v>
      </c>
      <c r="AA58" s="92">
        <f t="shared" si="35"/>
        <v>45279</v>
      </c>
      <c r="AB58" s="66"/>
      <c r="AC58" s="93" t="str">
        <f>IFERROR(VLOOKUP(AA58,Kalenderopslag!$A$1:$B$1002,2,FALSE),"")</f>
        <v/>
      </c>
      <c r="AD58" s="95" t="str">
        <f t="shared" si="25"/>
        <v/>
      </c>
    </row>
    <row r="59" spans="1:30" x14ac:dyDescent="0.25">
      <c r="A59" s="91">
        <f t="shared" si="18"/>
        <v>45127</v>
      </c>
      <c r="B59" s="92">
        <f t="shared" si="19"/>
        <v>45127</v>
      </c>
      <c r="C59" s="66"/>
      <c r="D59" s="93" t="str">
        <f>IFERROR(VLOOKUP(B59,Kalenderopslag!$A$1:$B$1002,2,FALSE),"")</f>
        <v/>
      </c>
      <c r="E59" s="95" t="str">
        <f t="shared" si="20"/>
        <v/>
      </c>
      <c r="F59" s="91">
        <f t="shared" si="26"/>
        <v>45158</v>
      </c>
      <c r="G59" s="92">
        <f t="shared" si="27"/>
        <v>45158</v>
      </c>
      <c r="H59" s="66"/>
      <c r="I59" s="93" t="str">
        <f>IFERROR(VLOOKUP(G59,Kalenderopslag!$A$1:$B$1002,2,FALSE),"")</f>
        <v/>
      </c>
      <c r="J59" s="95" t="str">
        <f t="shared" si="21"/>
        <v/>
      </c>
      <c r="K59" s="91">
        <f t="shared" si="28"/>
        <v>45189</v>
      </c>
      <c r="L59" s="92">
        <f t="shared" si="29"/>
        <v>45189</v>
      </c>
      <c r="M59" s="66"/>
      <c r="N59" s="93" t="str">
        <f>IFERROR(VLOOKUP(L59,Kalenderopslag!$A$1:$B$1002,2,FALSE),"")</f>
        <v/>
      </c>
      <c r="O59" s="95" t="str">
        <f t="shared" si="22"/>
        <v/>
      </c>
      <c r="P59" s="91">
        <f t="shared" si="30"/>
        <v>45219</v>
      </c>
      <c r="Q59" s="92">
        <f t="shared" si="31"/>
        <v>45219</v>
      </c>
      <c r="R59" s="66"/>
      <c r="S59" s="93" t="str">
        <f>IFERROR(VLOOKUP(Q59,Kalenderopslag!$A$1:$B$1002,2,FALSE),"")</f>
        <v/>
      </c>
      <c r="T59" s="95" t="str">
        <f t="shared" si="23"/>
        <v/>
      </c>
      <c r="U59" s="91">
        <f t="shared" si="32"/>
        <v>45250</v>
      </c>
      <c r="V59" s="92">
        <f t="shared" si="33"/>
        <v>45250</v>
      </c>
      <c r="W59" s="66"/>
      <c r="X59" s="93" t="str">
        <f>IFERROR(VLOOKUP(V59,Kalenderopslag!$A$1:$B$1002,2,FALSE),"")</f>
        <v/>
      </c>
      <c r="Y59" s="95">
        <f t="shared" si="24"/>
        <v>47</v>
      </c>
      <c r="Z59" s="91">
        <f t="shared" si="34"/>
        <v>45280</v>
      </c>
      <c r="AA59" s="92">
        <f t="shared" si="35"/>
        <v>45280</v>
      </c>
      <c r="AB59" s="66"/>
      <c r="AC59" s="93" t="str">
        <f>IFERROR(VLOOKUP(AA59,Kalenderopslag!$A$1:$B$1002,2,FALSE),"")</f>
        <v/>
      </c>
      <c r="AD59" s="95" t="str">
        <f t="shared" si="25"/>
        <v/>
      </c>
    </row>
    <row r="60" spans="1:30" x14ac:dyDescent="0.25">
      <c r="A60" s="91">
        <f t="shared" si="18"/>
        <v>45128</v>
      </c>
      <c r="B60" s="92">
        <f t="shared" si="19"/>
        <v>45128</v>
      </c>
      <c r="C60" s="66"/>
      <c r="D60" s="93" t="str">
        <f>IFERROR(VLOOKUP(B60,Kalenderopslag!$A$1:$B$1002,2,FALSE),"")</f>
        <v/>
      </c>
      <c r="E60" s="95" t="str">
        <f t="shared" si="20"/>
        <v/>
      </c>
      <c r="F60" s="91">
        <f t="shared" si="26"/>
        <v>45159</v>
      </c>
      <c r="G60" s="92">
        <f t="shared" si="27"/>
        <v>45159</v>
      </c>
      <c r="H60" s="66"/>
      <c r="I60" s="93" t="str">
        <f>IFERROR(VLOOKUP(G60,Kalenderopslag!$A$1:$B$1002,2,FALSE),"")</f>
        <v/>
      </c>
      <c r="J60" s="95">
        <f t="shared" si="21"/>
        <v>34</v>
      </c>
      <c r="K60" s="91">
        <f t="shared" si="28"/>
        <v>45190</v>
      </c>
      <c r="L60" s="92">
        <f t="shared" si="29"/>
        <v>45190</v>
      </c>
      <c r="M60" s="66"/>
      <c r="N60" s="93" t="str">
        <f>IFERROR(VLOOKUP(L60,Kalenderopslag!$A$1:$B$1002,2,FALSE),"")</f>
        <v/>
      </c>
      <c r="O60" s="95" t="str">
        <f t="shared" si="22"/>
        <v/>
      </c>
      <c r="P60" s="91">
        <f t="shared" si="30"/>
        <v>45220</v>
      </c>
      <c r="Q60" s="92">
        <f t="shared" si="31"/>
        <v>45220</v>
      </c>
      <c r="R60" s="66"/>
      <c r="S60" s="93" t="str">
        <f>IFERROR(VLOOKUP(Q60,Kalenderopslag!$A$1:$B$1002,2,FALSE),"")</f>
        <v/>
      </c>
      <c r="T60" s="95" t="str">
        <f t="shared" si="23"/>
        <v/>
      </c>
      <c r="U60" s="91">
        <f t="shared" si="32"/>
        <v>45251</v>
      </c>
      <c r="V60" s="92">
        <f t="shared" si="33"/>
        <v>45251</v>
      </c>
      <c r="W60" s="66"/>
      <c r="X60" s="93" t="str">
        <f>IFERROR(VLOOKUP(V60,Kalenderopslag!$A$1:$B$1002,2,FALSE),"")</f>
        <v/>
      </c>
      <c r="Y60" s="95" t="str">
        <f t="shared" si="24"/>
        <v/>
      </c>
      <c r="Z60" s="91">
        <f t="shared" si="34"/>
        <v>45281</v>
      </c>
      <c r="AA60" s="92">
        <f t="shared" si="35"/>
        <v>45281</v>
      </c>
      <c r="AB60" s="66"/>
      <c r="AC60" s="93" t="str">
        <f>IFERROR(VLOOKUP(AA60,Kalenderopslag!$A$1:$B$1002,2,FALSE),"")</f>
        <v/>
      </c>
      <c r="AD60" s="95" t="str">
        <f t="shared" si="25"/>
        <v/>
      </c>
    </row>
    <row r="61" spans="1:30" x14ac:dyDescent="0.25">
      <c r="A61" s="91">
        <f t="shared" si="18"/>
        <v>45129</v>
      </c>
      <c r="B61" s="92">
        <f t="shared" si="19"/>
        <v>45129</v>
      </c>
      <c r="C61" s="66"/>
      <c r="D61" s="93" t="str">
        <f>IFERROR(VLOOKUP(B61,Kalenderopslag!$A$1:$B$1002,2,FALSE),"")</f>
        <v/>
      </c>
      <c r="E61" s="95" t="str">
        <f t="shared" si="20"/>
        <v/>
      </c>
      <c r="F61" s="91">
        <f t="shared" si="26"/>
        <v>45160</v>
      </c>
      <c r="G61" s="92">
        <f t="shared" si="27"/>
        <v>45160</v>
      </c>
      <c r="H61" s="66"/>
      <c r="I61" s="93" t="str">
        <f>IFERROR(VLOOKUP(G61,Kalenderopslag!$A$1:$B$1002,2,FALSE),"")</f>
        <v/>
      </c>
      <c r="J61" s="95" t="str">
        <f t="shared" si="21"/>
        <v/>
      </c>
      <c r="K61" s="91">
        <f t="shared" si="28"/>
        <v>45191</v>
      </c>
      <c r="L61" s="92">
        <f t="shared" si="29"/>
        <v>45191</v>
      </c>
      <c r="M61" s="66"/>
      <c r="N61" s="93" t="str">
        <f>IFERROR(VLOOKUP(L61,Kalenderopslag!$A$1:$B$1002,2,FALSE),"")</f>
        <v/>
      </c>
      <c r="O61" s="95" t="str">
        <f t="shared" si="22"/>
        <v/>
      </c>
      <c r="P61" s="91">
        <f t="shared" si="30"/>
        <v>45221</v>
      </c>
      <c r="Q61" s="92">
        <f t="shared" si="31"/>
        <v>45221</v>
      </c>
      <c r="R61" s="66"/>
      <c r="S61" s="93" t="str">
        <f>IFERROR(VLOOKUP(Q61,Kalenderopslag!$A$1:$B$1002,2,FALSE),"")</f>
        <v/>
      </c>
      <c r="T61" s="95" t="str">
        <f t="shared" si="23"/>
        <v/>
      </c>
      <c r="U61" s="91">
        <f t="shared" si="32"/>
        <v>45252</v>
      </c>
      <c r="V61" s="92">
        <f t="shared" si="33"/>
        <v>45252</v>
      </c>
      <c r="W61" s="66"/>
      <c r="X61" s="93" t="str">
        <f>IFERROR(VLOOKUP(V61,Kalenderopslag!$A$1:$B$1002,2,FALSE),"")</f>
        <v/>
      </c>
      <c r="Y61" s="95" t="str">
        <f t="shared" si="24"/>
        <v/>
      </c>
      <c r="Z61" s="91">
        <f t="shared" si="34"/>
        <v>45282</v>
      </c>
      <c r="AA61" s="92">
        <f t="shared" si="35"/>
        <v>45282</v>
      </c>
      <c r="AB61" s="66"/>
      <c r="AC61" s="93" t="str">
        <f>IFERROR(VLOOKUP(AA61,Kalenderopslag!$A$1:$B$1002,2,FALSE),"")</f>
        <v/>
      </c>
      <c r="AD61" s="95" t="str">
        <f t="shared" si="25"/>
        <v/>
      </c>
    </row>
    <row r="62" spans="1:30" x14ac:dyDescent="0.25">
      <c r="A62" s="91">
        <f t="shared" si="18"/>
        <v>45130</v>
      </c>
      <c r="B62" s="92">
        <f t="shared" si="19"/>
        <v>45130</v>
      </c>
      <c r="C62" s="66"/>
      <c r="D62" s="93" t="str">
        <f>IFERROR(VLOOKUP(B62,Kalenderopslag!$A$1:$B$1002,2,FALSE),"")</f>
        <v/>
      </c>
      <c r="E62" s="95" t="str">
        <f t="shared" si="20"/>
        <v/>
      </c>
      <c r="F62" s="91">
        <f t="shared" si="26"/>
        <v>45161</v>
      </c>
      <c r="G62" s="92">
        <f t="shared" si="27"/>
        <v>45161</v>
      </c>
      <c r="H62" s="66"/>
      <c r="I62" s="93" t="str">
        <f>IFERROR(VLOOKUP(G62,Kalenderopslag!$A$1:$B$1002,2,FALSE),"")</f>
        <v/>
      </c>
      <c r="J62" s="95" t="str">
        <f t="shared" si="21"/>
        <v/>
      </c>
      <c r="K62" s="91">
        <f t="shared" si="28"/>
        <v>45192</v>
      </c>
      <c r="L62" s="92">
        <f t="shared" si="29"/>
        <v>45192</v>
      </c>
      <c r="M62" s="66"/>
      <c r="N62" s="93" t="str">
        <f>IFERROR(VLOOKUP(L62,Kalenderopslag!$A$1:$B$1002,2,FALSE),"")</f>
        <v/>
      </c>
      <c r="O62" s="95" t="str">
        <f t="shared" si="22"/>
        <v/>
      </c>
      <c r="P62" s="91">
        <f t="shared" si="30"/>
        <v>45222</v>
      </c>
      <c r="Q62" s="92">
        <f t="shared" si="31"/>
        <v>45222</v>
      </c>
      <c r="R62" s="66"/>
      <c r="S62" s="93" t="str">
        <f>IFERROR(VLOOKUP(Q62,Kalenderopslag!$A$1:$B$1002,2,FALSE),"")</f>
        <v/>
      </c>
      <c r="T62" s="95">
        <f t="shared" si="23"/>
        <v>43</v>
      </c>
      <c r="U62" s="91">
        <f t="shared" si="32"/>
        <v>45253</v>
      </c>
      <c r="V62" s="92">
        <f t="shared" si="33"/>
        <v>45253</v>
      </c>
      <c r="W62" s="66"/>
      <c r="X62" s="93" t="str">
        <f>IFERROR(VLOOKUP(V62,Kalenderopslag!$A$1:$B$1002,2,FALSE),"")</f>
        <v/>
      </c>
      <c r="Y62" s="95" t="str">
        <f t="shared" si="24"/>
        <v/>
      </c>
      <c r="Z62" s="91">
        <f t="shared" si="34"/>
        <v>45283</v>
      </c>
      <c r="AA62" s="92">
        <f t="shared" si="35"/>
        <v>45283</v>
      </c>
      <c r="AB62" s="66"/>
      <c r="AC62" s="93" t="str">
        <f>IFERROR(VLOOKUP(AA62,Kalenderopslag!$A$1:$B$1002,2,FALSE),"")</f>
        <v/>
      </c>
      <c r="AD62" s="95" t="str">
        <f t="shared" si="25"/>
        <v/>
      </c>
    </row>
    <row r="63" spans="1:30" x14ac:dyDescent="0.25">
      <c r="A63" s="91">
        <f t="shared" si="18"/>
        <v>45131</v>
      </c>
      <c r="B63" s="92">
        <f t="shared" si="19"/>
        <v>45131</v>
      </c>
      <c r="C63" s="66"/>
      <c r="D63" s="93" t="str">
        <f>IFERROR(VLOOKUP(B63,Kalenderopslag!$A$1:$B$1002,2,FALSE),"")</f>
        <v/>
      </c>
      <c r="E63" s="95">
        <f t="shared" si="20"/>
        <v>30</v>
      </c>
      <c r="F63" s="91">
        <f t="shared" si="26"/>
        <v>45162</v>
      </c>
      <c r="G63" s="92">
        <f t="shared" si="27"/>
        <v>45162</v>
      </c>
      <c r="H63" s="66"/>
      <c r="I63" s="93" t="str">
        <f>IFERROR(VLOOKUP(G63,Kalenderopslag!$A$1:$B$1002,2,FALSE),"")</f>
        <v/>
      </c>
      <c r="J63" s="95" t="str">
        <f t="shared" si="21"/>
        <v/>
      </c>
      <c r="K63" s="91">
        <f t="shared" si="28"/>
        <v>45193</v>
      </c>
      <c r="L63" s="92">
        <f t="shared" si="29"/>
        <v>45193</v>
      </c>
      <c r="M63" s="66"/>
      <c r="N63" s="93" t="str">
        <f>IFERROR(VLOOKUP(L63,Kalenderopslag!$A$1:$B$1002,2,FALSE),"")</f>
        <v/>
      </c>
      <c r="O63" s="95" t="str">
        <f t="shared" si="22"/>
        <v/>
      </c>
      <c r="P63" s="91">
        <f t="shared" si="30"/>
        <v>45223</v>
      </c>
      <c r="Q63" s="92">
        <f t="shared" si="31"/>
        <v>45223</v>
      </c>
      <c r="R63" s="66"/>
      <c r="S63" s="93" t="str">
        <f>IFERROR(VLOOKUP(Q63,Kalenderopslag!$A$1:$B$1002,2,FALSE),"")</f>
        <v/>
      </c>
      <c r="T63" s="95" t="str">
        <f t="shared" si="23"/>
        <v/>
      </c>
      <c r="U63" s="91">
        <f t="shared" si="32"/>
        <v>45254</v>
      </c>
      <c r="V63" s="92">
        <f t="shared" si="33"/>
        <v>45254</v>
      </c>
      <c r="W63" s="66"/>
      <c r="X63" s="93" t="str">
        <f>IFERROR(VLOOKUP(V63,Kalenderopslag!$A$1:$B$1002,2,FALSE),"")</f>
        <v/>
      </c>
      <c r="Y63" s="95" t="str">
        <f t="shared" si="24"/>
        <v/>
      </c>
      <c r="Z63" s="91">
        <f t="shared" si="34"/>
        <v>45284</v>
      </c>
      <c r="AA63" s="92">
        <f t="shared" si="35"/>
        <v>45284</v>
      </c>
      <c r="AB63" s="66"/>
      <c r="AC63" s="93" t="str">
        <f>IFERROR(VLOOKUP(AA63,Kalenderopslag!$A$1:$B$1002,2,FALSE),"")</f>
        <v>Juleaften</v>
      </c>
      <c r="AD63" s="95" t="str">
        <f t="shared" si="25"/>
        <v/>
      </c>
    </row>
    <row r="64" spans="1:30" x14ac:dyDescent="0.25">
      <c r="A64" s="91">
        <f t="shared" si="18"/>
        <v>45132</v>
      </c>
      <c r="B64" s="92">
        <f t="shared" ref="B64:B70" si="36">IFERROR(IF(OR(B63="",DAY(B63+1)&lt;DAY(B63)),"",B63+1),"")</f>
        <v>45132</v>
      </c>
      <c r="C64" s="66"/>
      <c r="D64" s="93" t="str">
        <f>IFERROR(VLOOKUP(B64,Kalenderopslag!$A$1:$B$1002,2,FALSE),"")</f>
        <v/>
      </c>
      <c r="E64" s="95" t="str">
        <f t="shared" si="20"/>
        <v/>
      </c>
      <c r="F64" s="91">
        <f t="shared" si="26"/>
        <v>45163</v>
      </c>
      <c r="G64" s="92">
        <f t="shared" si="27"/>
        <v>45163</v>
      </c>
      <c r="H64" s="66"/>
      <c r="I64" s="93" t="str">
        <f>IFERROR(VLOOKUP(G64,Kalenderopslag!$A$1:$B$1002,2,FALSE),"")</f>
        <v/>
      </c>
      <c r="J64" s="95" t="str">
        <f t="shared" si="21"/>
        <v/>
      </c>
      <c r="K64" s="91">
        <f t="shared" si="28"/>
        <v>45194</v>
      </c>
      <c r="L64" s="92">
        <f t="shared" si="29"/>
        <v>45194</v>
      </c>
      <c r="M64" s="66"/>
      <c r="N64" s="93" t="str">
        <f>IFERROR(VLOOKUP(L64,Kalenderopslag!$A$1:$B$1002,2,FALSE),"")</f>
        <v/>
      </c>
      <c r="O64" s="95">
        <f t="shared" si="22"/>
        <v>39</v>
      </c>
      <c r="P64" s="91">
        <f t="shared" si="30"/>
        <v>45224</v>
      </c>
      <c r="Q64" s="92">
        <f t="shared" si="31"/>
        <v>45224</v>
      </c>
      <c r="R64" s="66"/>
      <c r="S64" s="93" t="str">
        <f>IFERROR(VLOOKUP(Q64,Kalenderopslag!$A$1:$B$1002,2,FALSE),"")</f>
        <v/>
      </c>
      <c r="T64" s="95" t="str">
        <f t="shared" si="23"/>
        <v/>
      </c>
      <c r="U64" s="91">
        <f t="shared" si="32"/>
        <v>45255</v>
      </c>
      <c r="V64" s="92">
        <f t="shared" si="33"/>
        <v>45255</v>
      </c>
      <c r="W64" s="66"/>
      <c r="X64" s="93" t="str">
        <f>IFERROR(VLOOKUP(V64,Kalenderopslag!$A$1:$B$1002,2,FALSE),"")</f>
        <v/>
      </c>
      <c r="Y64" s="95" t="str">
        <f t="shared" si="24"/>
        <v/>
      </c>
      <c r="Z64" s="91">
        <f t="shared" si="34"/>
        <v>45285</v>
      </c>
      <c r="AA64" s="92">
        <f t="shared" si="35"/>
        <v>45285</v>
      </c>
      <c r="AB64" s="66"/>
      <c r="AC64" s="93" t="str">
        <f>IFERROR(VLOOKUP(AA64,Kalenderopslag!$A$1:$B$1002,2,FALSE),"")</f>
        <v>1. Juledag</v>
      </c>
      <c r="AD64" s="95">
        <f t="shared" si="25"/>
        <v>52</v>
      </c>
    </row>
    <row r="65" spans="1:30" x14ac:dyDescent="0.25">
      <c r="A65" s="91">
        <f t="shared" si="18"/>
        <v>45133</v>
      </c>
      <c r="B65" s="92">
        <f t="shared" si="36"/>
        <v>45133</v>
      </c>
      <c r="C65" s="66"/>
      <c r="D65" s="93" t="str">
        <f>IFERROR(VLOOKUP(B65,Kalenderopslag!$A$1:$B$1002,2,FALSE),"")</f>
        <v/>
      </c>
      <c r="E65" s="95" t="str">
        <f t="shared" si="20"/>
        <v/>
      </c>
      <c r="F65" s="91">
        <f t="shared" si="26"/>
        <v>45164</v>
      </c>
      <c r="G65" s="92">
        <f t="shared" si="27"/>
        <v>45164</v>
      </c>
      <c r="H65" s="66"/>
      <c r="I65" s="93" t="str">
        <f>IFERROR(VLOOKUP(G65,Kalenderopslag!$A$1:$B$1002,2,FALSE),"")</f>
        <v/>
      </c>
      <c r="J65" s="95" t="str">
        <f t="shared" si="21"/>
        <v/>
      </c>
      <c r="K65" s="91">
        <f t="shared" si="28"/>
        <v>45195</v>
      </c>
      <c r="L65" s="92">
        <f t="shared" si="29"/>
        <v>45195</v>
      </c>
      <c r="M65" s="66"/>
      <c r="N65" s="93" t="str">
        <f>IFERROR(VLOOKUP(L65,Kalenderopslag!$A$1:$B$1002,2,FALSE),"")</f>
        <v/>
      </c>
      <c r="O65" s="95" t="str">
        <f t="shared" si="22"/>
        <v/>
      </c>
      <c r="P65" s="91">
        <f t="shared" si="30"/>
        <v>45225</v>
      </c>
      <c r="Q65" s="92">
        <f t="shared" si="31"/>
        <v>45225</v>
      </c>
      <c r="R65" s="66"/>
      <c r="S65" s="93" t="str">
        <f>IFERROR(VLOOKUP(Q65,Kalenderopslag!$A$1:$B$1002,2,FALSE),"")</f>
        <v/>
      </c>
      <c r="T65" s="95" t="str">
        <f t="shared" si="23"/>
        <v/>
      </c>
      <c r="U65" s="91">
        <f t="shared" si="32"/>
        <v>45256</v>
      </c>
      <c r="V65" s="92">
        <f t="shared" si="33"/>
        <v>45256</v>
      </c>
      <c r="W65" s="66"/>
      <c r="X65" s="93" t="str">
        <f>IFERROR(VLOOKUP(V65,Kalenderopslag!$A$1:$B$1002,2,FALSE),"")</f>
        <v/>
      </c>
      <c r="Y65" s="95" t="str">
        <f t="shared" si="24"/>
        <v/>
      </c>
      <c r="Z65" s="91">
        <f t="shared" si="34"/>
        <v>45286</v>
      </c>
      <c r="AA65" s="92">
        <f t="shared" si="35"/>
        <v>45286</v>
      </c>
      <c r="AB65" s="66"/>
      <c r="AC65" s="93" t="str">
        <f>IFERROR(VLOOKUP(AA65,Kalenderopslag!$A$1:$B$1002,2,FALSE),"")</f>
        <v>2. Juledag</v>
      </c>
      <c r="AD65" s="95" t="str">
        <f t="shared" si="25"/>
        <v/>
      </c>
    </row>
    <row r="66" spans="1:30" x14ac:dyDescent="0.25">
      <c r="A66" s="91">
        <f t="shared" si="18"/>
        <v>45134</v>
      </c>
      <c r="B66" s="92">
        <f t="shared" si="36"/>
        <v>45134</v>
      </c>
      <c r="C66" s="66"/>
      <c r="D66" s="93" t="str">
        <f>IFERROR(VLOOKUP(B66,Kalenderopslag!$A$1:$B$1002,2,FALSE),"")</f>
        <v/>
      </c>
      <c r="E66" s="95" t="str">
        <f t="shared" si="20"/>
        <v/>
      </c>
      <c r="F66" s="91">
        <f t="shared" si="26"/>
        <v>45165</v>
      </c>
      <c r="G66" s="92">
        <f t="shared" si="27"/>
        <v>45165</v>
      </c>
      <c r="H66" s="66"/>
      <c r="I66" s="93" t="str">
        <f>IFERROR(VLOOKUP(G66,Kalenderopslag!$A$1:$B$1002,2,FALSE),"")</f>
        <v/>
      </c>
      <c r="J66" s="95" t="str">
        <f t="shared" si="21"/>
        <v/>
      </c>
      <c r="K66" s="91">
        <f t="shared" si="28"/>
        <v>45196</v>
      </c>
      <c r="L66" s="92">
        <f t="shared" si="29"/>
        <v>45196</v>
      </c>
      <c r="M66" s="66"/>
      <c r="N66" s="93" t="str">
        <f>IFERROR(VLOOKUP(L66,Kalenderopslag!$A$1:$B$1002,2,FALSE),"")</f>
        <v/>
      </c>
      <c r="O66" s="95" t="str">
        <f t="shared" si="22"/>
        <v/>
      </c>
      <c r="P66" s="91">
        <f t="shared" si="30"/>
        <v>45226</v>
      </c>
      <c r="Q66" s="92">
        <f t="shared" si="31"/>
        <v>45226</v>
      </c>
      <c r="R66" s="66"/>
      <c r="S66" s="93" t="str">
        <f>IFERROR(VLOOKUP(Q66,Kalenderopslag!$A$1:$B$1002,2,FALSE),"")</f>
        <v/>
      </c>
      <c r="T66" s="95" t="str">
        <f t="shared" si="23"/>
        <v/>
      </c>
      <c r="U66" s="91">
        <f t="shared" si="32"/>
        <v>45257</v>
      </c>
      <c r="V66" s="92">
        <f t="shared" si="33"/>
        <v>45257</v>
      </c>
      <c r="W66" s="66"/>
      <c r="X66" s="93" t="str">
        <f>IFERROR(VLOOKUP(V66,Kalenderopslag!$A$1:$B$1002,2,FALSE),"")</f>
        <v/>
      </c>
      <c r="Y66" s="95">
        <f t="shared" si="24"/>
        <v>48</v>
      </c>
      <c r="Z66" s="91">
        <f t="shared" si="34"/>
        <v>45287</v>
      </c>
      <c r="AA66" s="92">
        <f t="shared" si="35"/>
        <v>45287</v>
      </c>
      <c r="AB66" s="66"/>
      <c r="AC66" s="93" t="str">
        <f>IFERROR(VLOOKUP(AA66,Kalenderopslag!$A$1:$B$1002,2,FALSE),"")</f>
        <v/>
      </c>
      <c r="AD66" s="95" t="str">
        <f t="shared" si="25"/>
        <v/>
      </c>
    </row>
    <row r="67" spans="1:30" x14ac:dyDescent="0.25">
      <c r="A67" s="91">
        <f t="shared" si="18"/>
        <v>45135</v>
      </c>
      <c r="B67" s="92">
        <f t="shared" si="36"/>
        <v>45135</v>
      </c>
      <c r="C67" s="66"/>
      <c r="D67" s="93" t="str">
        <f>IFERROR(VLOOKUP(B67,Kalenderopslag!$A$1:$B$1002,2,FALSE),"")</f>
        <v/>
      </c>
      <c r="E67" s="95" t="str">
        <f t="shared" si="20"/>
        <v/>
      </c>
      <c r="F67" s="91">
        <f t="shared" si="26"/>
        <v>45166</v>
      </c>
      <c r="G67" s="92">
        <f t="shared" si="27"/>
        <v>45166</v>
      </c>
      <c r="H67" s="66"/>
      <c r="I67" s="93" t="str">
        <f>IFERROR(VLOOKUP(G67,Kalenderopslag!$A$1:$B$1002,2,FALSE),"")</f>
        <v/>
      </c>
      <c r="J67" s="95">
        <f t="shared" si="21"/>
        <v>35</v>
      </c>
      <c r="K67" s="91">
        <f t="shared" si="28"/>
        <v>45197</v>
      </c>
      <c r="L67" s="92">
        <f t="shared" si="29"/>
        <v>45197</v>
      </c>
      <c r="M67" s="66"/>
      <c r="N67" s="93" t="str">
        <f>IFERROR(VLOOKUP(L67,Kalenderopslag!$A$1:$B$1002,2,FALSE),"")</f>
        <v/>
      </c>
      <c r="O67" s="95" t="str">
        <f t="shared" si="22"/>
        <v/>
      </c>
      <c r="P67" s="91">
        <f t="shared" si="30"/>
        <v>45227</v>
      </c>
      <c r="Q67" s="92">
        <f t="shared" si="31"/>
        <v>45227</v>
      </c>
      <c r="R67" s="66"/>
      <c r="S67" s="93" t="str">
        <f>IFERROR(VLOOKUP(Q67,Kalenderopslag!$A$1:$B$1002,2,FALSE),"")</f>
        <v/>
      </c>
      <c r="T67" s="95" t="str">
        <f t="shared" si="23"/>
        <v/>
      </c>
      <c r="U67" s="91">
        <f t="shared" si="32"/>
        <v>45258</v>
      </c>
      <c r="V67" s="92">
        <f t="shared" si="33"/>
        <v>45258</v>
      </c>
      <c r="W67" s="66"/>
      <c r="X67" s="93" t="str">
        <f>IFERROR(VLOOKUP(V67,Kalenderopslag!$A$1:$B$1002,2,FALSE),"")</f>
        <v/>
      </c>
      <c r="Y67" s="95" t="str">
        <f t="shared" si="24"/>
        <v/>
      </c>
      <c r="Z67" s="91">
        <f t="shared" si="34"/>
        <v>45288</v>
      </c>
      <c r="AA67" s="92">
        <f t="shared" si="35"/>
        <v>45288</v>
      </c>
      <c r="AB67" s="66"/>
      <c r="AC67" s="93" t="str">
        <f>IFERROR(VLOOKUP(AA67,Kalenderopslag!$A$1:$B$1002,2,FALSE),"")</f>
        <v/>
      </c>
      <c r="AD67" s="95" t="str">
        <f t="shared" si="25"/>
        <v/>
      </c>
    </row>
    <row r="68" spans="1:30" x14ac:dyDescent="0.25">
      <c r="A68" s="91">
        <f t="shared" si="18"/>
        <v>45136</v>
      </c>
      <c r="B68" s="92">
        <f t="shared" si="36"/>
        <v>45136</v>
      </c>
      <c r="C68" s="66"/>
      <c r="D68" s="93" t="str">
        <f>IFERROR(VLOOKUP(B68,Kalenderopslag!$A$1:$B$1002,2,FALSE),"")</f>
        <v/>
      </c>
      <c r="E68" s="95" t="str">
        <f t="shared" si="20"/>
        <v/>
      </c>
      <c r="F68" s="91">
        <f t="shared" si="26"/>
        <v>45167</v>
      </c>
      <c r="G68" s="92">
        <f t="shared" si="27"/>
        <v>45167</v>
      </c>
      <c r="H68" s="66"/>
      <c r="I68" s="93" t="str">
        <f>IFERROR(VLOOKUP(G68,Kalenderopslag!$A$1:$B$1002,2,FALSE),"")</f>
        <v/>
      </c>
      <c r="J68" s="95" t="str">
        <f t="shared" si="21"/>
        <v/>
      </c>
      <c r="K68" s="91">
        <f t="shared" si="28"/>
        <v>45198</v>
      </c>
      <c r="L68" s="92">
        <f t="shared" si="29"/>
        <v>45198</v>
      </c>
      <c r="M68" s="66"/>
      <c r="N68" s="93" t="str">
        <f>IFERROR(VLOOKUP(L68,Kalenderopslag!$A$1:$B$1002,2,FALSE),"")</f>
        <v/>
      </c>
      <c r="O68" s="95" t="str">
        <f t="shared" si="22"/>
        <v/>
      </c>
      <c r="P68" s="91">
        <f t="shared" si="30"/>
        <v>45228</v>
      </c>
      <c r="Q68" s="92">
        <f t="shared" si="31"/>
        <v>45228</v>
      </c>
      <c r="R68" s="66"/>
      <c r="S68" s="93" t="str">
        <f>IFERROR(VLOOKUP(Q68,Kalenderopslag!$A$1:$B$1002,2,FALSE),"")</f>
        <v/>
      </c>
      <c r="T68" s="95" t="str">
        <f t="shared" si="23"/>
        <v/>
      </c>
      <c r="U68" s="91">
        <f t="shared" si="32"/>
        <v>45259</v>
      </c>
      <c r="V68" s="92">
        <f t="shared" si="33"/>
        <v>45259</v>
      </c>
      <c r="W68" s="66"/>
      <c r="X68" s="93" t="str">
        <f>IFERROR(VLOOKUP(V68,Kalenderopslag!$A$1:$B$1002,2,FALSE),"")</f>
        <v/>
      </c>
      <c r="Y68" s="95" t="str">
        <f t="shared" si="24"/>
        <v/>
      </c>
      <c r="Z68" s="91">
        <f t="shared" si="34"/>
        <v>45289</v>
      </c>
      <c r="AA68" s="92">
        <f t="shared" si="35"/>
        <v>45289</v>
      </c>
      <c r="AB68" s="66"/>
      <c r="AC68" s="93" t="str">
        <f>IFERROR(VLOOKUP(AA68,Kalenderopslag!$A$1:$B$1002,2,FALSE),"")</f>
        <v/>
      </c>
      <c r="AD68" s="95" t="str">
        <f t="shared" si="25"/>
        <v/>
      </c>
    </row>
    <row r="69" spans="1:30" x14ac:dyDescent="0.25">
      <c r="A69" s="91">
        <f t="shared" si="18"/>
        <v>45137</v>
      </c>
      <c r="B69" s="92">
        <f t="shared" si="36"/>
        <v>45137</v>
      </c>
      <c r="C69" s="66"/>
      <c r="D69" s="93" t="str">
        <f>IFERROR(VLOOKUP(B69,Kalenderopslag!$A$1:$B$1002,2,FALSE),"")</f>
        <v/>
      </c>
      <c r="E69" s="95" t="str">
        <f t="shared" si="20"/>
        <v/>
      </c>
      <c r="F69" s="91">
        <f t="shared" si="26"/>
        <v>45168</v>
      </c>
      <c r="G69" s="92">
        <f t="shared" si="27"/>
        <v>45168</v>
      </c>
      <c r="H69" s="66"/>
      <c r="I69" s="93" t="str">
        <f>IFERROR(VLOOKUP(G69,Kalenderopslag!$A$1:$B$1002,2,FALSE),"")</f>
        <v/>
      </c>
      <c r="J69" s="95" t="str">
        <f t="shared" si="21"/>
        <v/>
      </c>
      <c r="K69" s="91">
        <f t="shared" si="28"/>
        <v>45199</v>
      </c>
      <c r="L69" s="92">
        <f t="shared" si="29"/>
        <v>45199</v>
      </c>
      <c r="M69" s="66"/>
      <c r="N69" s="93" t="str">
        <f>IFERROR(VLOOKUP(L69,Kalenderopslag!$A$1:$B$1002,2,FALSE),"")</f>
        <v/>
      </c>
      <c r="O69" s="95" t="str">
        <f t="shared" si="22"/>
        <v/>
      </c>
      <c r="P69" s="91">
        <f t="shared" si="30"/>
        <v>45229</v>
      </c>
      <c r="Q69" s="92">
        <f t="shared" si="31"/>
        <v>45229</v>
      </c>
      <c r="R69" s="66"/>
      <c r="S69" s="93" t="str">
        <f>IFERROR(VLOOKUP(Q69,Kalenderopslag!$A$1:$B$1002,2,FALSE),"")</f>
        <v/>
      </c>
      <c r="T69" s="95">
        <f t="shared" si="23"/>
        <v>44</v>
      </c>
      <c r="U69" s="91">
        <f t="shared" si="32"/>
        <v>45260</v>
      </c>
      <c r="V69" s="92">
        <f t="shared" si="33"/>
        <v>45260</v>
      </c>
      <c r="W69" s="66"/>
      <c r="X69" s="93" t="str">
        <f>IFERROR(VLOOKUP(V69,Kalenderopslag!$A$1:$B$1002,2,FALSE),"")</f>
        <v/>
      </c>
      <c r="Y69" s="95" t="str">
        <f t="shared" si="24"/>
        <v/>
      </c>
      <c r="Z69" s="91">
        <f t="shared" si="34"/>
        <v>45290</v>
      </c>
      <c r="AA69" s="92">
        <f t="shared" si="35"/>
        <v>45290</v>
      </c>
      <c r="AB69" s="66"/>
      <c r="AC69" s="93" t="str">
        <f>IFERROR(VLOOKUP(AA69,Kalenderopslag!$A$1:$B$1002,2,FALSE),"")</f>
        <v/>
      </c>
      <c r="AD69" s="95" t="str">
        <f t="shared" si="25"/>
        <v/>
      </c>
    </row>
    <row r="70" spans="1:30" x14ac:dyDescent="0.25">
      <c r="A70" s="91">
        <f t="shared" si="18"/>
        <v>45138</v>
      </c>
      <c r="B70" s="92">
        <f t="shared" si="36"/>
        <v>45138</v>
      </c>
      <c r="C70" s="66"/>
      <c r="D70" s="93" t="str">
        <f>IFERROR(VLOOKUP(B70,Kalenderopslag!$A$1:$B$1002,2,FALSE),"")</f>
        <v/>
      </c>
      <c r="E70" s="95">
        <f t="shared" si="20"/>
        <v>31</v>
      </c>
      <c r="F70" s="91">
        <f t="shared" si="26"/>
        <v>45169</v>
      </c>
      <c r="G70" s="92">
        <f t="shared" si="27"/>
        <v>45169</v>
      </c>
      <c r="H70" s="66"/>
      <c r="I70" s="93" t="str">
        <f>IFERROR(VLOOKUP(G70,Kalenderopslag!$A$1:$B$1002,2,FALSE),"")</f>
        <v/>
      </c>
      <c r="J70" s="95" t="str">
        <f t="shared" si="21"/>
        <v/>
      </c>
      <c r="K70" s="91" t="str">
        <f t="shared" si="28"/>
        <v/>
      </c>
      <c r="L70" s="92" t="str">
        <f t="shared" si="29"/>
        <v/>
      </c>
      <c r="M70" s="66"/>
      <c r="N70" s="93" t="str">
        <f>IFERROR(VLOOKUP(L70,Kalenderopslag!$A$1:$B$1002,2,FALSE),"")</f>
        <v/>
      </c>
      <c r="O70" s="95" t="str">
        <f t="shared" si="22"/>
        <v/>
      </c>
      <c r="P70" s="91">
        <f t="shared" si="30"/>
        <v>45230</v>
      </c>
      <c r="Q70" s="92">
        <f t="shared" si="31"/>
        <v>45230</v>
      </c>
      <c r="R70" s="66"/>
      <c r="S70" s="93" t="str">
        <f>IFERROR(VLOOKUP(Q70,Kalenderopslag!$A$1:$B$1002,2,FALSE),"")</f>
        <v/>
      </c>
      <c r="T70" s="95" t="str">
        <f t="shared" si="23"/>
        <v/>
      </c>
      <c r="U70" s="91" t="str">
        <f t="shared" si="32"/>
        <v/>
      </c>
      <c r="V70" s="92" t="str">
        <f t="shared" si="33"/>
        <v/>
      </c>
      <c r="W70" s="66"/>
      <c r="X70" s="93" t="str">
        <f>IFERROR(VLOOKUP(V70,Kalenderopslag!$A$1:$B$1002,2,FALSE),"")</f>
        <v/>
      </c>
      <c r="Y70" s="95" t="str">
        <f t="shared" si="24"/>
        <v/>
      </c>
      <c r="Z70" s="91">
        <f t="shared" si="34"/>
        <v>45291</v>
      </c>
      <c r="AA70" s="92">
        <f t="shared" si="35"/>
        <v>45291</v>
      </c>
      <c r="AB70" s="66"/>
      <c r="AC70" s="93" t="str">
        <f>IFERROR(VLOOKUP(AA70,Kalenderopslag!$A$1:$B$1002,2,FALSE),"")</f>
        <v>Nytårsaften</v>
      </c>
      <c r="AD70" s="95" t="str">
        <f t="shared" si="25"/>
        <v/>
      </c>
    </row>
    <row r="71" spans="1:30" ht="15.75" thickBot="1" x14ac:dyDescent="0.3">
      <c r="A71" s="59"/>
      <c r="B71" s="60"/>
      <c r="C71" s="65">
        <f>COUNTIF(C40:C70,"x")</f>
        <v>0</v>
      </c>
      <c r="D71" s="63"/>
      <c r="E71" s="62"/>
      <c r="F71" s="59"/>
      <c r="G71" s="60"/>
      <c r="H71" s="65">
        <f>COUNTIF(H40:H70,"x")</f>
        <v>0</v>
      </c>
      <c r="I71" s="61"/>
      <c r="J71" s="62"/>
      <c r="K71" s="59"/>
      <c r="L71" s="60"/>
      <c r="M71" s="65">
        <f>COUNTIF(M40:M70,"x")</f>
        <v>0</v>
      </c>
      <c r="N71" s="61"/>
      <c r="O71" s="62"/>
      <c r="P71" s="59"/>
      <c r="Q71" s="60"/>
      <c r="R71" s="65">
        <f>COUNTIF(R40:R70,"x")</f>
        <v>0</v>
      </c>
      <c r="S71" s="61"/>
      <c r="T71" s="62"/>
      <c r="U71" s="59"/>
      <c r="V71" s="60"/>
      <c r="W71" s="65">
        <f>COUNTIF(W40:W70,"x")</f>
        <v>0</v>
      </c>
      <c r="X71" s="61"/>
      <c r="Y71" s="62"/>
      <c r="Z71" s="59"/>
      <c r="AA71" s="60"/>
      <c r="AB71" s="65">
        <f>COUNTIF(AB40:AB70,"x")</f>
        <v>0</v>
      </c>
      <c r="AC71" s="61"/>
      <c r="AD71" s="62"/>
    </row>
  </sheetData>
  <sheetProtection sheet="1" objects="1" scenarios="1" selectLockedCells="1"/>
  <mergeCells count="13">
    <mergeCell ref="S1:AB1"/>
    <mergeCell ref="A5:E5"/>
    <mergeCell ref="F5:J5"/>
    <mergeCell ref="K5:O5"/>
    <mergeCell ref="P5:T5"/>
    <mergeCell ref="U5:Y5"/>
    <mergeCell ref="A39:E39"/>
    <mergeCell ref="Z5:AD5"/>
    <mergeCell ref="Z39:AD39"/>
    <mergeCell ref="U39:Y39"/>
    <mergeCell ref="P39:T39"/>
    <mergeCell ref="K39:O39"/>
    <mergeCell ref="F39:J39"/>
  </mergeCells>
  <conditionalFormatting sqref="A6:A36">
    <cfRule type="expression" dxfId="47" priority="117">
      <formula>OR(WEEKDAY(B6,2)=6,WEEKDAY(B6,2)=7,LEN(D6)&gt;1)</formula>
    </cfRule>
  </conditionalFormatting>
  <conditionalFormatting sqref="A40:A70">
    <cfRule type="expression" dxfId="46" priority="77">
      <formula>OR(WEEKDAY(B40,2)=6,WEEKDAY(B40,2)=7,LEN(D40)&gt;1)</formula>
    </cfRule>
  </conditionalFormatting>
  <conditionalFormatting sqref="B6:B36">
    <cfRule type="expression" dxfId="45" priority="116">
      <formula>OR(WEEKDAY(B6,2)=6,WEEKDAY(B6,2)=7,LEN(D6)&gt;1)</formula>
    </cfRule>
  </conditionalFormatting>
  <conditionalFormatting sqref="B40:B70">
    <cfRule type="expression" dxfId="44" priority="76">
      <formula>OR(WEEKDAY(B40,2)=6,WEEKDAY(B40,2)=7,LEN(D40)&gt;1)</formula>
    </cfRule>
  </conditionalFormatting>
  <conditionalFormatting sqref="D6:D36">
    <cfRule type="expression" dxfId="43" priority="102">
      <formula>OR(WEEKDAY(B6,2)=7,LEN(D6)&gt;1)</formula>
    </cfRule>
  </conditionalFormatting>
  <conditionalFormatting sqref="D40:D70">
    <cfRule type="expression" dxfId="42" priority="75">
      <formula>OR(WEEKDAY(B40,2)=7,LEN(D40)&gt;1)</formula>
    </cfRule>
  </conditionalFormatting>
  <conditionalFormatting sqref="E6:E36">
    <cfRule type="expression" dxfId="41" priority="101">
      <formula>OR(WEEKDAY(B6,2)=7,LEN(D6)&gt;1)</formula>
    </cfRule>
  </conditionalFormatting>
  <conditionalFormatting sqref="E40:E70">
    <cfRule type="expression" dxfId="40" priority="6">
      <formula>OR(WEEKDAY(B40,2)=7,LEN(D40)&gt;1)</formula>
    </cfRule>
  </conditionalFormatting>
  <conditionalFormatting sqref="F6:F36">
    <cfRule type="expression" dxfId="39" priority="107">
      <formula>OR(WEEKDAY(G6,2)=6,WEEKDAY(G6,2)=7,LEN(I6)&gt;1)</formula>
    </cfRule>
  </conditionalFormatting>
  <conditionalFormatting sqref="F40:F70">
    <cfRule type="expression" dxfId="38" priority="35">
      <formula>OR(WEEKDAY(G40,2)=6,WEEKDAY(G40,2)=7,LEN(I40)&gt;1)</formula>
    </cfRule>
  </conditionalFormatting>
  <conditionalFormatting sqref="G6:G36">
    <cfRule type="expression" dxfId="37" priority="106">
      <formula>OR(WEEKDAY(G6,2)=6,WEEKDAY(G6,2)=7,LEN(I6)&gt;1)</formula>
    </cfRule>
  </conditionalFormatting>
  <conditionalFormatting sqref="G40:G70">
    <cfRule type="expression" dxfId="36" priority="34">
      <formula>OR(WEEKDAY(G40,2)=6,WEEKDAY(G40,2)=7,LEN(I40)&gt;1)</formula>
    </cfRule>
  </conditionalFormatting>
  <conditionalFormatting sqref="I6:I36">
    <cfRule type="expression" dxfId="35" priority="100">
      <formula>OR(WEEKDAY(G6,2)=7,LEN(I6)&gt;1)</formula>
    </cfRule>
  </conditionalFormatting>
  <conditionalFormatting sqref="I40:I70">
    <cfRule type="expression" dxfId="34" priority="33">
      <formula>OR(WEEKDAY(G40,2)=7,LEN(I40)&gt;1)</formula>
    </cfRule>
  </conditionalFormatting>
  <conditionalFormatting sqref="J6:J36">
    <cfRule type="expression" dxfId="33" priority="11">
      <formula>OR(WEEKDAY(G6,2)=7,LEN(I6)&gt;1)</formula>
    </cfRule>
  </conditionalFormatting>
  <conditionalFormatting sqref="J40:J70">
    <cfRule type="expression" dxfId="32" priority="5">
      <formula>OR(WEEKDAY(G40,2)=7,LEN(I40)&gt;1)</formula>
    </cfRule>
  </conditionalFormatting>
  <conditionalFormatting sqref="K6:K36">
    <cfRule type="expression" dxfId="31" priority="47">
      <formula>OR(WEEKDAY(L6,2)=6,WEEKDAY(L6,2)=7,LEN(N6)&gt;1)</formula>
    </cfRule>
  </conditionalFormatting>
  <conditionalFormatting sqref="K40:K70">
    <cfRule type="expression" dxfId="30" priority="22">
      <formula>OR(WEEKDAY(L40,2)=6,WEEKDAY(L40,2)=7,LEN(N40)&gt;1)</formula>
    </cfRule>
  </conditionalFormatting>
  <conditionalFormatting sqref="L6:L36">
    <cfRule type="expression" dxfId="29" priority="46">
      <formula>OR(WEEKDAY(L6,2)=6,WEEKDAY(L6,2)=7,LEN(N6)&gt;1)</formula>
    </cfRule>
  </conditionalFormatting>
  <conditionalFormatting sqref="L40:L70">
    <cfRule type="expression" dxfId="28" priority="21">
      <formula>OR(WEEKDAY(L40,2)=6,WEEKDAY(L40,2)=7,LEN(N40)&gt;1)</formula>
    </cfRule>
  </conditionalFormatting>
  <conditionalFormatting sqref="N6:N36">
    <cfRule type="expression" dxfId="27" priority="94">
      <formula>OR(WEEKDAY(L6,2)=7,LEN(N6)&gt;1)</formula>
    </cfRule>
  </conditionalFormatting>
  <conditionalFormatting sqref="N40:N70">
    <cfRule type="expression" dxfId="26" priority="31">
      <formula>OR(WEEKDAY(L40,2)=7,LEN(N40)&gt;1)</formula>
    </cfRule>
  </conditionalFormatting>
  <conditionalFormatting sqref="O6:O36">
    <cfRule type="expression" dxfId="25" priority="10">
      <formula>OR(WEEKDAY(L6,2)=7,LEN(N6)&gt;1)</formula>
    </cfRule>
  </conditionalFormatting>
  <conditionalFormatting sqref="O40:O70">
    <cfRule type="expression" dxfId="24" priority="4">
      <formula>OR(WEEKDAY(L40,2)=7,LEN(N40)&gt;1)</formula>
    </cfRule>
  </conditionalFormatting>
  <conditionalFormatting sqref="P6:P36">
    <cfRule type="expression" dxfId="23" priority="44">
      <formula>OR(WEEKDAY(Q6,2)=6,WEEKDAY(Q6,2)=7,LEN(S6)&gt;1)</formula>
    </cfRule>
  </conditionalFormatting>
  <conditionalFormatting sqref="P40:P70">
    <cfRule type="expression" dxfId="22" priority="19">
      <formula>OR(WEEKDAY(Q40,2)=6,WEEKDAY(Q40,2)=7,LEN(S40)&gt;1)</formula>
    </cfRule>
  </conditionalFormatting>
  <conditionalFormatting sqref="Q6:Q36">
    <cfRule type="expression" dxfId="21" priority="43">
      <formula>OR(WEEKDAY(Q6,2)=6,WEEKDAY(Q6,2)=7,LEN(S6)&gt;1)</formula>
    </cfRule>
  </conditionalFormatting>
  <conditionalFormatting sqref="Q40:Q70">
    <cfRule type="expression" dxfId="20" priority="18">
      <formula>OR(WEEKDAY(Q40,2)=6,WEEKDAY(Q40,2)=7,LEN(S40)&gt;1)</formula>
    </cfRule>
  </conditionalFormatting>
  <conditionalFormatting sqref="S6:S36">
    <cfRule type="expression" dxfId="19" priority="89">
      <formula>OR(WEEKDAY(Q6,2)=7,LEN(S6)&gt;1)</formula>
    </cfRule>
  </conditionalFormatting>
  <conditionalFormatting sqref="S40:S70">
    <cfRule type="expression" dxfId="18" priority="29">
      <formula>OR(WEEKDAY(Q40,2)=7,LEN(S40)&gt;1)</formula>
    </cfRule>
  </conditionalFormatting>
  <conditionalFormatting sqref="T6:T36">
    <cfRule type="expression" dxfId="17" priority="9">
      <formula>OR(WEEKDAY(Q6,2)=7,LEN(S6)&gt;1)</formula>
    </cfRule>
  </conditionalFormatting>
  <conditionalFormatting sqref="T40:T70">
    <cfRule type="expression" dxfId="16" priority="3">
      <formula>OR(WEEKDAY(Q40,2)=7,LEN(S40)&gt;1)</formula>
    </cfRule>
  </conditionalFormatting>
  <conditionalFormatting sqref="U6:U36">
    <cfRule type="expression" dxfId="15" priority="41">
      <formula>OR(WEEKDAY(V6,2)=6,WEEKDAY(V6,2)=7,LEN(X6)&gt;1)</formula>
    </cfRule>
  </conditionalFormatting>
  <conditionalFormatting sqref="U40:U70">
    <cfRule type="expression" dxfId="14" priority="16">
      <formula>OR(WEEKDAY(V40,2)=6,WEEKDAY(V40,2)=7,LEN(X40)&gt;1)</formula>
    </cfRule>
  </conditionalFormatting>
  <conditionalFormatting sqref="V6:V36">
    <cfRule type="expression" dxfId="13" priority="40">
      <formula>OR(WEEKDAY(V6,2)=6,WEEKDAY(V6,2)=7,LEN(X6)&gt;1)</formula>
    </cfRule>
  </conditionalFormatting>
  <conditionalFormatting sqref="V40:V70">
    <cfRule type="expression" dxfId="12" priority="15">
      <formula>OR(WEEKDAY(V40,2)=6,WEEKDAY(V40,2)=7,LEN(X40)&gt;1)</formula>
    </cfRule>
  </conditionalFormatting>
  <conditionalFormatting sqref="X6:X36">
    <cfRule type="expression" dxfId="11" priority="84">
      <formula>OR(WEEKDAY(V6,2)=7,LEN(X6)&gt;1)</formula>
    </cfRule>
  </conditionalFormatting>
  <conditionalFormatting sqref="X40:X70">
    <cfRule type="expression" dxfId="10" priority="27">
      <formula>OR(WEEKDAY(V40,2)=7,LEN(X40)&gt;1)</formula>
    </cfRule>
  </conditionalFormatting>
  <conditionalFormatting sqref="Y6:Y36">
    <cfRule type="expression" dxfId="9" priority="8">
      <formula>OR(WEEKDAY(V6,2)=7,LEN(X6)&gt;1)</formula>
    </cfRule>
  </conditionalFormatting>
  <conditionalFormatting sqref="Y40:Y70">
    <cfRule type="expression" dxfId="8" priority="2">
      <formula>OR(WEEKDAY(V40,2)=7,LEN(X40)&gt;1)</formula>
    </cfRule>
  </conditionalFormatting>
  <conditionalFormatting sqref="Z6:Z36">
    <cfRule type="expression" dxfId="7" priority="38">
      <formula>OR(WEEKDAY(AA6,2)=6,WEEKDAY(AA6,2)=7,LEN(AC6)&gt;1)</formula>
    </cfRule>
  </conditionalFormatting>
  <conditionalFormatting sqref="Z40:Z70">
    <cfRule type="expression" dxfId="6" priority="13">
      <formula>OR(WEEKDAY(AA40,2)=6,WEEKDAY(AA40,2)=7,LEN(AC40)&gt;1)</formula>
    </cfRule>
  </conditionalFormatting>
  <conditionalFormatting sqref="AA6:AA36">
    <cfRule type="expression" dxfId="5" priority="37">
      <formula>OR(WEEKDAY(AA6,2)=6,WEEKDAY(AA6,2)=7,LEN(AC6)&gt;1)</formula>
    </cfRule>
  </conditionalFormatting>
  <conditionalFormatting sqref="AA40:AA70">
    <cfRule type="expression" dxfId="4" priority="12">
      <formula>OR(WEEKDAY(AA40,2)=6,WEEKDAY(AA40,2)=7,LEN(AC40)&gt;1)</formula>
    </cfRule>
  </conditionalFormatting>
  <conditionalFormatting sqref="AC6:AC36">
    <cfRule type="expression" dxfId="3" priority="79">
      <formula>OR(WEEKDAY(AA6,2)=7,LEN(AC6)&gt;1)</formula>
    </cfRule>
  </conditionalFormatting>
  <conditionalFormatting sqref="AC40:AC70">
    <cfRule type="expression" dxfId="2" priority="25">
      <formula>OR(WEEKDAY(AA40,2)=7,LEN(AC40)&gt;1)</formula>
    </cfRule>
  </conditionalFormatting>
  <conditionalFormatting sqref="AD6:AD36">
    <cfRule type="expression" dxfId="1" priority="7">
      <formula>OR(WEEKDAY(AA6,2)=7,LEN(AC6)&gt;1)</formula>
    </cfRule>
  </conditionalFormatting>
  <conditionalFormatting sqref="AD40:AD70">
    <cfRule type="expression" dxfId="0" priority="1">
      <formula>OR(WEEKDAY(AA40,2)=7,LEN(AC40)&gt;1)</formula>
    </cfRule>
  </conditionalFormatting>
  <pageMargins left="0.7" right="0.7" top="0.27" bottom="0.24" header="0.19" footer="0.12"/>
  <pageSetup paperSize="9" scale="52" orientation="landscape" r:id="rId1"/>
  <ignoredErrors>
    <ignoredError sqref="C37 I37:L37 D71:G71 N37:Q37 S37:V37 X37:AA37 AC37 X71:AA71 S71:V71 N71:Q71 I71:L7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9668B-C557-47A0-94AF-CBAD310D6CF2}">
  <sheetPr codeName="Sheet3"/>
  <dimension ref="A1:L77"/>
  <sheetViews>
    <sheetView showGridLines="0" zoomScale="80" zoomScaleNormal="80" workbookViewId="0">
      <pane ySplit="5" topLeftCell="A6" activePane="bottomLeft" state="frozen"/>
      <selection pane="bottomLeft" activeCell="A6" sqref="A6"/>
    </sheetView>
  </sheetViews>
  <sheetFormatPr defaultColWidth="9" defaultRowHeight="15" x14ac:dyDescent="0.25"/>
  <cols>
    <col min="1" max="1" width="20.875" style="8" customWidth="1"/>
    <col min="2" max="3" width="43" style="8" customWidth="1"/>
    <col min="4" max="4" width="40.375" style="9" customWidth="1"/>
    <col min="5" max="5" width="14.625" style="10" bestFit="1" customWidth="1"/>
    <col min="6" max="8" width="17.25" style="10" customWidth="1"/>
    <col min="9" max="9" width="9.625" style="10" customWidth="1"/>
    <col min="10" max="16384" width="9" style="8"/>
  </cols>
  <sheetData>
    <row r="1" spans="1:12" ht="33.75" customHeight="1" x14ac:dyDescent="0.25">
      <c r="A1" s="84" t="s">
        <v>54</v>
      </c>
      <c r="B1" s="76"/>
      <c r="C1" s="76"/>
      <c r="D1" s="77"/>
      <c r="E1" s="78"/>
      <c r="F1" s="78"/>
      <c r="G1" s="78"/>
      <c r="H1" s="79"/>
    </row>
    <row r="2" spans="1:12" ht="33.75" customHeight="1" x14ac:dyDescent="0.25">
      <c r="A2" s="85" t="s">
        <v>55</v>
      </c>
      <c r="B2" s="80"/>
      <c r="C2" s="80"/>
      <c r="D2" s="81"/>
      <c r="E2" s="82"/>
      <c r="F2" s="82"/>
      <c r="G2" s="82"/>
      <c r="H2" s="83"/>
    </row>
    <row r="3" spans="1:12" s="26" customFormat="1" ht="12" thickBot="1" x14ac:dyDescent="0.25">
      <c r="E3" s="27"/>
      <c r="F3" s="28"/>
      <c r="G3" s="28"/>
      <c r="H3" s="28"/>
      <c r="I3" s="28"/>
    </row>
    <row r="4" spans="1:12" s="29" customFormat="1" ht="20.25" thickBot="1" x14ac:dyDescent="0.25">
      <c r="A4" s="132" t="s">
        <v>5</v>
      </c>
      <c r="B4" s="133"/>
      <c r="C4" s="133"/>
      <c r="D4" s="46"/>
      <c r="E4" s="42" t="s">
        <v>78</v>
      </c>
      <c r="F4" s="42" t="s">
        <v>7</v>
      </c>
      <c r="G4" s="42" t="s">
        <v>11</v>
      </c>
      <c r="H4" s="42" t="s">
        <v>15</v>
      </c>
    </row>
    <row r="5" spans="1:12" s="32" customFormat="1" ht="60" customHeight="1" thickBot="1" x14ac:dyDescent="0.3">
      <c r="A5" s="96" t="s">
        <v>80</v>
      </c>
      <c r="B5" s="44" t="s">
        <v>16</v>
      </c>
      <c r="C5" s="44" t="s">
        <v>17</v>
      </c>
      <c r="D5" s="30" t="s">
        <v>56</v>
      </c>
      <c r="E5" s="31" t="s">
        <v>4</v>
      </c>
      <c r="F5" s="31" t="s">
        <v>2</v>
      </c>
      <c r="G5" s="31" t="s">
        <v>12</v>
      </c>
      <c r="H5" s="31" t="s">
        <v>14</v>
      </c>
    </row>
    <row r="6" spans="1:12" s="33" customFormat="1" ht="26.45" customHeight="1" x14ac:dyDescent="0.2">
      <c r="A6" s="1"/>
      <c r="B6" s="43"/>
      <c r="C6" s="43"/>
      <c r="D6" s="41"/>
      <c r="E6" s="2"/>
      <c r="F6" s="2"/>
      <c r="G6" s="2"/>
      <c r="H6" s="2"/>
      <c r="J6" s="32"/>
      <c r="K6" s="32"/>
      <c r="L6" s="32"/>
    </row>
    <row r="7" spans="1:12" s="33" customFormat="1" ht="26.45" customHeight="1" x14ac:dyDescent="0.2">
      <c r="A7" s="1"/>
      <c r="B7" s="43"/>
      <c r="C7" s="43"/>
      <c r="D7" s="41"/>
      <c r="E7" s="2"/>
      <c r="F7" s="2"/>
      <c r="G7" s="2"/>
      <c r="H7" s="2"/>
    </row>
    <row r="8" spans="1:12" s="33" customFormat="1" ht="26.45" customHeight="1" x14ac:dyDescent="0.2">
      <c r="A8" s="1"/>
      <c r="B8" s="43"/>
      <c r="C8" s="43"/>
      <c r="D8" s="41"/>
      <c r="E8" s="2"/>
      <c r="F8" s="2"/>
      <c r="G8" s="2"/>
      <c r="H8" s="2"/>
    </row>
    <row r="9" spans="1:12" s="33" customFormat="1" ht="26.45" customHeight="1" x14ac:dyDescent="0.2">
      <c r="A9" s="1"/>
      <c r="B9" s="43"/>
      <c r="C9" s="43"/>
      <c r="D9" s="41"/>
      <c r="E9" s="2"/>
      <c r="F9" s="2"/>
      <c r="G9" s="2"/>
      <c r="H9" s="2"/>
    </row>
    <row r="10" spans="1:12" s="33" customFormat="1" ht="26.45" customHeight="1" x14ac:dyDescent="0.2">
      <c r="A10" s="1"/>
      <c r="B10" s="43"/>
      <c r="C10" s="43"/>
      <c r="D10" s="41"/>
      <c r="E10" s="2"/>
      <c r="F10" s="2"/>
      <c r="G10" s="2"/>
      <c r="H10" s="2"/>
    </row>
    <row r="11" spans="1:12" s="33" customFormat="1" ht="26.45" customHeight="1" x14ac:dyDescent="0.2">
      <c r="A11" s="1"/>
      <c r="B11" s="43"/>
      <c r="C11" s="43"/>
      <c r="D11" s="41"/>
      <c r="E11" s="2"/>
      <c r="F11" s="2"/>
      <c r="G11" s="2"/>
      <c r="H11" s="2"/>
    </row>
    <row r="12" spans="1:12" s="33" customFormat="1" ht="26.45" customHeight="1" x14ac:dyDescent="0.2">
      <c r="A12" s="1"/>
      <c r="B12" s="43"/>
      <c r="C12" s="43"/>
      <c r="D12" s="41"/>
      <c r="E12" s="2"/>
      <c r="F12" s="2"/>
      <c r="G12" s="2"/>
      <c r="H12" s="2"/>
    </row>
    <row r="13" spans="1:12" s="33" customFormat="1" ht="26.45" customHeight="1" x14ac:dyDescent="0.2">
      <c r="A13" s="1"/>
      <c r="B13" s="43"/>
      <c r="C13" s="43"/>
      <c r="D13" s="41"/>
      <c r="E13" s="2"/>
      <c r="F13" s="2"/>
      <c r="G13" s="2"/>
      <c r="H13" s="2"/>
    </row>
    <row r="14" spans="1:12" s="33" customFormat="1" ht="26.45" customHeight="1" x14ac:dyDescent="0.2">
      <c r="A14" s="1"/>
      <c r="B14" s="43"/>
      <c r="C14" s="43"/>
      <c r="D14" s="41"/>
      <c r="E14" s="2"/>
      <c r="F14" s="2"/>
      <c r="G14" s="2"/>
      <c r="H14" s="2"/>
    </row>
    <row r="15" spans="1:12" s="33" customFormat="1" ht="26.45" customHeight="1" x14ac:dyDescent="0.2">
      <c r="A15" s="1"/>
      <c r="B15" s="43"/>
      <c r="C15" s="43"/>
      <c r="D15" s="41"/>
      <c r="E15" s="2"/>
      <c r="F15" s="2"/>
      <c r="G15" s="2"/>
      <c r="H15" s="2"/>
    </row>
    <row r="16" spans="1:12" s="33" customFormat="1" ht="26.45" customHeight="1" x14ac:dyDescent="0.2">
      <c r="A16" s="1"/>
      <c r="B16" s="43"/>
      <c r="C16" s="43"/>
      <c r="D16" s="41"/>
      <c r="E16" s="2"/>
      <c r="F16" s="2"/>
      <c r="G16" s="2"/>
      <c r="H16" s="2"/>
    </row>
    <row r="17" spans="1:8" s="33" customFormat="1" ht="26.45" customHeight="1" x14ac:dyDescent="0.2">
      <c r="A17" s="1"/>
      <c r="B17" s="43"/>
      <c r="C17" s="43"/>
      <c r="D17" s="41"/>
      <c r="E17" s="2"/>
      <c r="F17" s="2"/>
      <c r="G17" s="2"/>
      <c r="H17" s="2"/>
    </row>
    <row r="18" spans="1:8" s="33" customFormat="1" ht="26.45" customHeight="1" x14ac:dyDescent="0.2">
      <c r="A18" s="1"/>
      <c r="B18" s="43"/>
      <c r="C18" s="43"/>
      <c r="D18" s="41"/>
      <c r="E18" s="2"/>
      <c r="F18" s="2"/>
      <c r="G18" s="2"/>
      <c r="H18" s="2"/>
    </row>
    <row r="19" spans="1:8" s="33" customFormat="1" ht="26.45" customHeight="1" x14ac:dyDescent="0.2">
      <c r="A19" s="1"/>
      <c r="B19" s="43"/>
      <c r="C19" s="43"/>
      <c r="D19" s="41"/>
      <c r="E19" s="2"/>
      <c r="F19" s="2"/>
      <c r="G19" s="2"/>
      <c r="H19" s="2"/>
    </row>
    <row r="20" spans="1:8" s="33" customFormat="1" ht="26.45" customHeight="1" x14ac:dyDescent="0.2">
      <c r="A20" s="1"/>
      <c r="B20" s="43"/>
      <c r="C20" s="43"/>
      <c r="D20" s="41"/>
      <c r="E20" s="2"/>
      <c r="F20" s="2"/>
      <c r="G20" s="2"/>
      <c r="H20" s="2"/>
    </row>
    <row r="21" spans="1:8" s="33" customFormat="1" ht="26.45" customHeight="1" x14ac:dyDescent="0.2">
      <c r="A21" s="1"/>
      <c r="B21" s="43"/>
      <c r="C21" s="43"/>
      <c r="D21" s="41"/>
      <c r="E21" s="2"/>
      <c r="F21" s="2"/>
      <c r="G21" s="2"/>
      <c r="H21" s="2"/>
    </row>
    <row r="22" spans="1:8" s="33" customFormat="1" ht="26.45" customHeight="1" x14ac:dyDescent="0.2">
      <c r="A22" s="1"/>
      <c r="B22" s="43"/>
      <c r="C22" s="43"/>
      <c r="D22" s="41"/>
      <c r="E22" s="2"/>
      <c r="F22" s="2"/>
      <c r="G22" s="2"/>
      <c r="H22" s="2"/>
    </row>
    <row r="23" spans="1:8" s="33" customFormat="1" ht="26.45" customHeight="1" x14ac:dyDescent="0.2">
      <c r="A23" s="1"/>
      <c r="B23" s="43"/>
      <c r="C23" s="43"/>
      <c r="D23" s="41"/>
      <c r="E23" s="2"/>
      <c r="F23" s="2"/>
      <c r="G23" s="2"/>
      <c r="H23" s="2"/>
    </row>
    <row r="24" spans="1:8" s="33" customFormat="1" ht="26.45" customHeight="1" x14ac:dyDescent="0.2">
      <c r="A24" s="1"/>
      <c r="B24" s="43"/>
      <c r="C24" s="43"/>
      <c r="D24" s="41"/>
      <c r="E24" s="2"/>
      <c r="F24" s="2"/>
      <c r="G24" s="2"/>
      <c r="H24" s="2"/>
    </row>
    <row r="25" spans="1:8" s="33" customFormat="1" ht="26.45" customHeight="1" x14ac:dyDescent="0.2">
      <c r="A25" s="1"/>
      <c r="B25" s="43"/>
      <c r="C25" s="43"/>
      <c r="D25" s="41"/>
      <c r="E25" s="2"/>
      <c r="F25" s="2"/>
      <c r="G25" s="2"/>
      <c r="H25" s="2"/>
    </row>
    <row r="26" spans="1:8" s="33" customFormat="1" ht="26.45" customHeight="1" x14ac:dyDescent="0.2">
      <c r="A26" s="1"/>
      <c r="B26" s="43"/>
      <c r="C26" s="43"/>
      <c r="D26" s="41"/>
      <c r="E26" s="2"/>
      <c r="F26" s="2"/>
      <c r="G26" s="2"/>
      <c r="H26" s="2"/>
    </row>
    <row r="27" spans="1:8" s="33" customFormat="1" ht="26.45" customHeight="1" x14ac:dyDescent="0.2">
      <c r="A27" s="1"/>
      <c r="B27" s="43"/>
      <c r="C27" s="43"/>
      <c r="D27" s="41"/>
      <c r="E27" s="2"/>
      <c r="F27" s="2"/>
      <c r="G27" s="2"/>
      <c r="H27" s="2"/>
    </row>
    <row r="28" spans="1:8" s="33" customFormat="1" ht="26.45" customHeight="1" x14ac:dyDescent="0.2">
      <c r="A28" s="1"/>
      <c r="B28" s="43"/>
      <c r="C28" s="43"/>
      <c r="D28" s="41"/>
      <c r="E28" s="2"/>
      <c r="F28" s="2"/>
      <c r="G28" s="2"/>
      <c r="H28" s="2"/>
    </row>
    <row r="29" spans="1:8" s="33" customFormat="1" ht="26.45" customHeight="1" x14ac:dyDescent="0.2">
      <c r="A29" s="1"/>
      <c r="B29" s="43"/>
      <c r="C29" s="43"/>
      <c r="D29" s="41"/>
      <c r="E29" s="2"/>
      <c r="F29" s="2"/>
      <c r="G29" s="2"/>
      <c r="H29" s="2"/>
    </row>
    <row r="30" spans="1:8" s="33" customFormat="1" ht="26.45" customHeight="1" x14ac:dyDescent="0.2">
      <c r="A30" s="1"/>
      <c r="B30" s="43"/>
      <c r="C30" s="43"/>
      <c r="D30" s="41"/>
      <c r="E30" s="2"/>
      <c r="F30" s="2"/>
      <c r="G30" s="2"/>
      <c r="H30" s="2"/>
    </row>
    <row r="31" spans="1:8" s="33" customFormat="1" ht="26.45" customHeight="1" x14ac:dyDescent="0.2">
      <c r="A31" s="1"/>
      <c r="B31" s="43"/>
      <c r="C31" s="43"/>
      <c r="D31" s="41"/>
      <c r="E31" s="2"/>
      <c r="F31" s="2"/>
      <c r="G31" s="2"/>
      <c r="H31" s="2"/>
    </row>
    <row r="32" spans="1:8" s="33" customFormat="1" ht="26.45" customHeight="1" x14ac:dyDescent="0.2">
      <c r="A32" s="1"/>
      <c r="B32" s="43"/>
      <c r="C32" s="43"/>
      <c r="D32" s="41"/>
      <c r="E32" s="2"/>
      <c r="F32" s="2"/>
      <c r="G32" s="2"/>
      <c r="H32" s="2"/>
    </row>
    <row r="33" spans="1:8" s="33" customFormat="1" ht="26.45" customHeight="1" x14ac:dyDescent="0.2">
      <c r="A33" s="1"/>
      <c r="B33" s="43"/>
      <c r="C33" s="43"/>
      <c r="D33" s="41"/>
      <c r="E33" s="2"/>
      <c r="F33" s="2"/>
      <c r="G33" s="2"/>
      <c r="H33" s="2"/>
    </row>
    <row r="34" spans="1:8" s="33" customFormat="1" ht="26.45" customHeight="1" x14ac:dyDescent="0.2">
      <c r="A34" s="1"/>
      <c r="B34" s="43"/>
      <c r="C34" s="43"/>
      <c r="D34" s="41"/>
      <c r="E34" s="2"/>
      <c r="F34" s="2"/>
      <c r="G34" s="2"/>
      <c r="H34" s="2"/>
    </row>
    <row r="35" spans="1:8" s="33" customFormat="1" ht="26.45" customHeight="1" x14ac:dyDescent="0.2">
      <c r="A35" s="1"/>
      <c r="B35" s="43"/>
      <c r="C35" s="43"/>
      <c r="D35" s="41"/>
      <c r="E35" s="2"/>
      <c r="F35" s="2"/>
      <c r="G35" s="2"/>
      <c r="H35" s="2"/>
    </row>
    <row r="36" spans="1:8" s="33" customFormat="1" ht="26.45" customHeight="1" x14ac:dyDescent="0.2">
      <c r="A36" s="1"/>
      <c r="B36" s="43"/>
      <c r="C36" s="43"/>
      <c r="D36" s="41"/>
      <c r="E36" s="2"/>
      <c r="F36" s="2"/>
      <c r="G36" s="2"/>
      <c r="H36" s="2"/>
    </row>
    <row r="37" spans="1:8" s="33" customFormat="1" ht="26.45" customHeight="1" x14ac:dyDescent="0.2">
      <c r="A37" s="1"/>
      <c r="B37" s="43"/>
      <c r="C37" s="43"/>
      <c r="D37" s="41"/>
      <c r="E37" s="2"/>
      <c r="F37" s="2"/>
      <c r="G37" s="2"/>
      <c r="H37" s="2"/>
    </row>
    <row r="38" spans="1:8" s="33" customFormat="1" ht="26.45" customHeight="1" x14ac:dyDescent="0.2">
      <c r="A38" s="1"/>
      <c r="B38" s="43"/>
      <c r="C38" s="43"/>
      <c r="D38" s="41"/>
      <c r="E38" s="2"/>
      <c r="F38" s="2"/>
      <c r="G38" s="2"/>
      <c r="H38" s="2"/>
    </row>
    <row r="39" spans="1:8" s="33" customFormat="1" ht="26.45" customHeight="1" x14ac:dyDescent="0.2">
      <c r="A39" s="1"/>
      <c r="B39" s="43"/>
      <c r="C39" s="43"/>
      <c r="D39" s="41"/>
      <c r="E39" s="2"/>
      <c r="F39" s="2"/>
      <c r="G39" s="2"/>
      <c r="H39" s="2"/>
    </row>
    <row r="40" spans="1:8" s="33" customFormat="1" ht="26.45" customHeight="1" x14ac:dyDescent="0.2">
      <c r="A40" s="1"/>
      <c r="B40" s="43"/>
      <c r="C40" s="43"/>
      <c r="D40" s="41"/>
      <c r="E40" s="2"/>
      <c r="F40" s="2"/>
      <c r="G40" s="2"/>
      <c r="H40" s="2"/>
    </row>
    <row r="41" spans="1:8" s="33" customFormat="1" ht="26.45" customHeight="1" x14ac:dyDescent="0.2">
      <c r="A41" s="1"/>
      <c r="B41" s="43"/>
      <c r="C41" s="43"/>
      <c r="D41" s="41"/>
      <c r="E41" s="2"/>
      <c r="F41" s="2"/>
      <c r="G41" s="2"/>
      <c r="H41" s="2"/>
    </row>
    <row r="42" spans="1:8" s="33" customFormat="1" ht="26.45" customHeight="1" x14ac:dyDescent="0.2">
      <c r="A42" s="1"/>
      <c r="B42" s="43"/>
      <c r="C42" s="43"/>
      <c r="D42" s="41"/>
      <c r="E42" s="2"/>
      <c r="F42" s="2"/>
      <c r="G42" s="2"/>
      <c r="H42" s="2"/>
    </row>
    <row r="43" spans="1:8" s="33" customFormat="1" ht="26.45" customHeight="1" x14ac:dyDescent="0.2">
      <c r="A43" s="1"/>
      <c r="B43" s="43"/>
      <c r="C43" s="43"/>
      <c r="D43" s="41"/>
      <c r="E43" s="2"/>
      <c r="F43" s="2"/>
      <c r="G43" s="2"/>
      <c r="H43" s="2"/>
    </row>
    <row r="44" spans="1:8" s="33" customFormat="1" ht="26.45" customHeight="1" x14ac:dyDescent="0.2">
      <c r="A44" s="1"/>
      <c r="B44" s="43"/>
      <c r="C44" s="43"/>
      <c r="D44" s="41"/>
      <c r="E44" s="2"/>
      <c r="F44" s="2"/>
      <c r="G44" s="2"/>
      <c r="H44" s="2"/>
    </row>
    <row r="45" spans="1:8" s="33" customFormat="1" ht="26.45" customHeight="1" x14ac:dyDescent="0.2">
      <c r="A45" s="1"/>
      <c r="B45" s="43"/>
      <c r="C45" s="43"/>
      <c r="D45" s="41"/>
      <c r="E45" s="2"/>
      <c r="F45" s="2"/>
      <c r="G45" s="2"/>
      <c r="H45" s="2"/>
    </row>
    <row r="46" spans="1:8" s="33" customFormat="1" ht="26.45" customHeight="1" x14ac:dyDescent="0.2">
      <c r="A46" s="1"/>
      <c r="B46" s="43"/>
      <c r="C46" s="43"/>
      <c r="D46" s="41"/>
      <c r="E46" s="2"/>
      <c r="F46" s="2"/>
      <c r="G46" s="2"/>
      <c r="H46" s="2"/>
    </row>
    <row r="47" spans="1:8" s="33" customFormat="1" ht="26.45" customHeight="1" x14ac:dyDescent="0.2">
      <c r="A47" s="1"/>
      <c r="B47" s="43"/>
      <c r="C47" s="43"/>
      <c r="D47" s="41"/>
      <c r="E47" s="2"/>
      <c r="F47" s="2"/>
      <c r="G47" s="2"/>
      <c r="H47" s="2"/>
    </row>
    <row r="48" spans="1:8" s="33" customFormat="1" ht="26.45" customHeight="1" x14ac:dyDescent="0.2">
      <c r="A48" s="1"/>
      <c r="B48" s="43"/>
      <c r="C48" s="43"/>
      <c r="D48" s="41"/>
      <c r="E48" s="2"/>
      <c r="F48" s="2"/>
      <c r="G48" s="2"/>
      <c r="H48" s="2"/>
    </row>
    <row r="49" spans="1:8" s="33" customFormat="1" ht="26.45" customHeight="1" x14ac:dyDescent="0.2">
      <c r="A49" s="1"/>
      <c r="B49" s="43"/>
      <c r="C49" s="43"/>
      <c r="D49" s="41"/>
      <c r="E49" s="2"/>
      <c r="F49" s="2"/>
      <c r="G49" s="2"/>
      <c r="H49" s="2"/>
    </row>
    <row r="50" spans="1:8" s="33" customFormat="1" ht="26.45" customHeight="1" x14ac:dyDescent="0.2">
      <c r="A50" s="1"/>
      <c r="B50" s="43"/>
      <c r="C50" s="43"/>
      <c r="D50" s="41"/>
      <c r="E50" s="2"/>
      <c r="F50" s="2"/>
      <c r="G50" s="2"/>
      <c r="H50" s="2"/>
    </row>
    <row r="51" spans="1:8" s="33" customFormat="1" ht="26.45" customHeight="1" x14ac:dyDescent="0.2">
      <c r="A51" s="1"/>
      <c r="B51" s="43"/>
      <c r="C51" s="43"/>
      <c r="D51" s="41"/>
      <c r="E51" s="2"/>
      <c r="F51" s="2"/>
      <c r="G51" s="2"/>
      <c r="H51" s="2"/>
    </row>
    <row r="52" spans="1:8" s="33" customFormat="1" ht="26.45" customHeight="1" x14ac:dyDescent="0.2">
      <c r="A52" s="1"/>
      <c r="B52" s="43"/>
      <c r="C52" s="43"/>
      <c r="D52" s="41"/>
      <c r="E52" s="2"/>
      <c r="F52" s="2"/>
      <c r="G52" s="2"/>
      <c r="H52" s="2"/>
    </row>
    <row r="53" spans="1:8" s="33" customFormat="1" ht="26.45" customHeight="1" x14ac:dyDescent="0.2">
      <c r="A53" s="1"/>
      <c r="B53" s="43"/>
      <c r="C53" s="43"/>
      <c r="D53" s="41"/>
      <c r="E53" s="2"/>
      <c r="F53" s="2"/>
      <c r="G53" s="2"/>
      <c r="H53" s="2"/>
    </row>
    <row r="54" spans="1:8" s="33" customFormat="1" ht="26.45" customHeight="1" x14ac:dyDescent="0.2">
      <c r="A54" s="1"/>
      <c r="B54" s="43"/>
      <c r="C54" s="43"/>
      <c r="D54" s="41"/>
      <c r="E54" s="2"/>
      <c r="F54" s="2"/>
      <c r="G54" s="2"/>
      <c r="H54" s="2"/>
    </row>
    <row r="55" spans="1:8" s="33" customFormat="1" ht="26.45" customHeight="1" x14ac:dyDescent="0.2">
      <c r="A55" s="1"/>
      <c r="B55" s="43"/>
      <c r="C55" s="43"/>
      <c r="D55" s="41"/>
      <c r="E55" s="2"/>
      <c r="F55" s="2"/>
      <c r="G55" s="2"/>
      <c r="H55" s="2"/>
    </row>
    <row r="56" spans="1:8" s="33" customFormat="1" ht="26.45" customHeight="1" x14ac:dyDescent="0.2">
      <c r="A56" s="1"/>
      <c r="B56" s="43"/>
      <c r="C56" s="43"/>
      <c r="D56" s="41"/>
      <c r="E56" s="2"/>
      <c r="F56" s="2"/>
      <c r="G56" s="2"/>
      <c r="H56" s="2"/>
    </row>
    <row r="57" spans="1:8" s="33" customFormat="1" ht="26.45" customHeight="1" x14ac:dyDescent="0.2">
      <c r="A57" s="1"/>
      <c r="B57" s="43"/>
      <c r="C57" s="43"/>
      <c r="D57" s="41"/>
      <c r="E57" s="2"/>
      <c r="F57" s="2"/>
      <c r="G57" s="2"/>
      <c r="H57" s="2"/>
    </row>
    <row r="58" spans="1:8" s="33" customFormat="1" ht="26.45" customHeight="1" x14ac:dyDescent="0.2">
      <c r="A58" s="1"/>
      <c r="B58" s="43"/>
      <c r="C58" s="43"/>
      <c r="D58" s="41"/>
      <c r="E58" s="2"/>
      <c r="F58" s="2"/>
      <c r="G58" s="2"/>
      <c r="H58" s="2"/>
    </row>
    <row r="59" spans="1:8" s="33" customFormat="1" ht="26.45" customHeight="1" x14ac:dyDescent="0.2">
      <c r="A59" s="1"/>
      <c r="B59" s="43"/>
      <c r="C59" s="43"/>
      <c r="D59" s="41"/>
      <c r="E59" s="2"/>
      <c r="F59" s="2"/>
      <c r="G59" s="2"/>
      <c r="H59" s="2"/>
    </row>
    <row r="60" spans="1:8" s="33" customFormat="1" ht="26.45" customHeight="1" x14ac:dyDescent="0.2">
      <c r="A60" s="1"/>
      <c r="B60" s="43"/>
      <c r="C60" s="43"/>
      <c r="D60" s="41"/>
      <c r="E60" s="2"/>
      <c r="F60" s="2"/>
      <c r="G60" s="2"/>
      <c r="H60" s="2"/>
    </row>
    <row r="61" spans="1:8" s="33" customFormat="1" ht="26.45" customHeight="1" x14ac:dyDescent="0.2">
      <c r="A61" s="1"/>
      <c r="B61" s="43"/>
      <c r="C61" s="43"/>
      <c r="D61" s="41"/>
      <c r="E61" s="2"/>
      <c r="F61" s="2"/>
      <c r="G61" s="2"/>
      <c r="H61" s="2"/>
    </row>
    <row r="62" spans="1:8" s="33" customFormat="1" ht="26.45" customHeight="1" x14ac:dyDescent="0.2">
      <c r="A62" s="1"/>
      <c r="B62" s="43"/>
      <c r="C62" s="43"/>
      <c r="D62" s="41"/>
      <c r="E62" s="2"/>
      <c r="F62" s="2"/>
      <c r="G62" s="2"/>
      <c r="H62" s="2"/>
    </row>
    <row r="63" spans="1:8" s="33" customFormat="1" ht="26.45" customHeight="1" x14ac:dyDescent="0.2">
      <c r="A63" s="1"/>
      <c r="B63" s="43"/>
      <c r="C63" s="43"/>
      <c r="D63" s="41"/>
      <c r="E63" s="2"/>
      <c r="F63" s="2"/>
      <c r="G63" s="2"/>
      <c r="H63" s="2"/>
    </row>
    <row r="64" spans="1:8" s="33" customFormat="1" ht="26.45" customHeight="1" x14ac:dyDescent="0.2">
      <c r="A64" s="1"/>
      <c r="B64" s="43"/>
      <c r="C64" s="43"/>
      <c r="D64" s="41"/>
      <c r="E64" s="2"/>
      <c r="F64" s="2"/>
      <c r="G64" s="2"/>
      <c r="H64" s="2"/>
    </row>
    <row r="65" spans="1:12" s="33" customFormat="1" ht="26.45" customHeight="1" x14ac:dyDescent="0.2">
      <c r="A65" s="1"/>
      <c r="B65" s="43"/>
      <c r="C65" s="43"/>
      <c r="D65" s="41"/>
      <c r="E65" s="2"/>
      <c r="F65" s="2"/>
      <c r="G65" s="2"/>
      <c r="H65" s="2"/>
    </row>
    <row r="66" spans="1:12" s="33" customFormat="1" ht="26.45" customHeight="1" x14ac:dyDescent="0.2">
      <c r="A66" s="1"/>
      <c r="B66" s="43"/>
      <c r="C66" s="43"/>
      <c r="D66" s="41"/>
      <c r="E66" s="2"/>
      <c r="F66" s="2"/>
      <c r="G66" s="2"/>
      <c r="H66" s="2"/>
    </row>
    <row r="67" spans="1:12" s="37" customFormat="1" ht="26.45" customHeight="1" thickBot="1" x14ac:dyDescent="0.25">
      <c r="A67" s="34" t="s">
        <v>57</v>
      </c>
      <c r="B67" s="35"/>
      <c r="C67" s="35"/>
      <c r="D67" s="35"/>
      <c r="E67" s="36" t="str">
        <f>IF(SUM(E6:E66)=0,"",SUM(E6:E66))</f>
        <v/>
      </c>
      <c r="F67" s="36" t="str">
        <f>IF(COUNTIF(F6:F66,"x")=0,"",COUNTIF(F6:F66,"x"))</f>
        <v/>
      </c>
      <c r="G67" s="36" t="str">
        <f>IF(COUNTIF(G6:G66,"x")=0,"",COUNTIF(G6:G66,"x"))</f>
        <v/>
      </c>
      <c r="H67" s="36" t="str">
        <f>IF(COUNTIF(H6:H66,"x")=0,"",COUNTIF(H6:H66,"x"))</f>
        <v/>
      </c>
    </row>
    <row r="68" spans="1:12" s="32" customFormat="1" ht="13.5" thickTop="1" x14ac:dyDescent="0.2">
      <c r="A68" s="38"/>
      <c r="B68" s="39"/>
      <c r="C68" s="39"/>
      <c r="D68" s="39"/>
      <c r="E68" s="39"/>
      <c r="F68" s="40"/>
      <c r="G68" s="40"/>
      <c r="H68" s="40"/>
    </row>
    <row r="69" spans="1:12" s="10" customFormat="1" x14ac:dyDescent="0.25">
      <c r="A69" s="8"/>
      <c r="B69" s="8"/>
      <c r="C69" s="8"/>
      <c r="D69" s="8"/>
      <c r="E69" s="9"/>
      <c r="J69" s="8"/>
      <c r="K69" s="8"/>
      <c r="L69" s="8"/>
    </row>
    <row r="70" spans="1:12" s="10" customFormat="1" x14ac:dyDescent="0.25">
      <c r="A70" s="8"/>
      <c r="B70" s="8"/>
      <c r="C70" s="8"/>
      <c r="D70" s="8"/>
      <c r="E70" s="9"/>
      <c r="J70" s="8"/>
      <c r="K70" s="8"/>
      <c r="L70" s="8"/>
    </row>
    <row r="71" spans="1:12" s="10" customFormat="1" x14ac:dyDescent="0.25">
      <c r="A71" s="8"/>
      <c r="B71" s="8"/>
      <c r="C71" s="8"/>
      <c r="D71" s="8"/>
      <c r="E71" s="9"/>
      <c r="J71" s="8"/>
      <c r="K71" s="8"/>
      <c r="L71" s="8"/>
    </row>
    <row r="72" spans="1:12" s="10" customFormat="1" x14ac:dyDescent="0.25">
      <c r="A72" s="8"/>
      <c r="B72" s="8"/>
      <c r="C72" s="8"/>
      <c r="D72" s="8"/>
      <c r="E72" s="9"/>
      <c r="J72" s="8"/>
      <c r="K72" s="8"/>
      <c r="L72" s="8"/>
    </row>
    <row r="73" spans="1:12" s="10" customFormat="1" x14ac:dyDescent="0.25">
      <c r="A73" s="8"/>
      <c r="B73" s="8"/>
      <c r="C73" s="8"/>
      <c r="D73" s="8"/>
      <c r="E73" s="9"/>
      <c r="J73" s="8"/>
      <c r="K73" s="8"/>
      <c r="L73" s="8"/>
    </row>
    <row r="74" spans="1:12" s="10" customFormat="1" x14ac:dyDescent="0.25">
      <c r="A74" s="8"/>
      <c r="B74" s="8"/>
      <c r="C74" s="8"/>
      <c r="D74" s="8"/>
      <c r="E74" s="9"/>
      <c r="J74" s="8"/>
      <c r="K74" s="8"/>
      <c r="L74" s="8"/>
    </row>
    <row r="75" spans="1:12" s="10" customFormat="1" x14ac:dyDescent="0.25">
      <c r="A75" s="8"/>
      <c r="B75" s="8"/>
      <c r="C75" s="8"/>
      <c r="D75" s="8"/>
      <c r="E75" s="9"/>
      <c r="J75" s="8"/>
      <c r="K75" s="8"/>
      <c r="L75" s="8"/>
    </row>
    <row r="76" spans="1:12" s="10" customFormat="1" x14ac:dyDescent="0.25">
      <c r="A76" s="8"/>
      <c r="B76" s="8"/>
      <c r="C76" s="8"/>
      <c r="D76" s="8"/>
      <c r="E76" s="9"/>
      <c r="J76" s="8"/>
      <c r="K76" s="8"/>
      <c r="L76" s="8"/>
    </row>
    <row r="77" spans="1:12" s="10" customFormat="1" x14ac:dyDescent="0.25">
      <c r="A77" s="8"/>
      <c r="B77" s="8"/>
      <c r="C77" s="8"/>
      <c r="D77" s="8"/>
      <c r="E77" s="9"/>
      <c r="J77" s="8"/>
      <c r="K77" s="8"/>
      <c r="L77" s="8"/>
    </row>
  </sheetData>
  <sheetProtection sheet="1" objects="1" scenarios="1" selectLockedCells="1"/>
  <mergeCells count="1">
    <mergeCell ref="A4:C4"/>
  </mergeCells>
  <dataValidations count="1">
    <dataValidation type="date" operator="greaterThanOrEqual" allowBlank="1" showInputMessage="1" showErrorMessage="1" sqref="A6:A66" xr:uid="{A8D67567-1C23-4B05-B676-77E3A258479F}">
      <formula1>44927</formula1>
    </dataValidation>
  </dataValidations>
  <pageMargins left="0.31496062992125984" right="0.18" top="0.43307086614173229" bottom="0.39370078740157483" header="0.15748031496062992" footer="0.19685039370078741"/>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F69A1-6115-480D-AF5F-FDF5627E3EE1}">
  <sheetPr codeName="Sheet4"/>
  <dimension ref="A1:E63"/>
  <sheetViews>
    <sheetView zoomScale="80" zoomScaleNormal="80" workbookViewId="0">
      <pane ySplit="1" topLeftCell="A2" activePane="bottomLeft" state="frozen"/>
      <selection pane="bottomLeft" activeCell="E1" sqref="E1"/>
    </sheetView>
  </sheetViews>
  <sheetFormatPr defaultRowHeight="15" x14ac:dyDescent="0.25"/>
  <cols>
    <col min="1" max="1" width="10.125" style="86" bestFit="1" customWidth="1"/>
    <col min="2" max="2" width="17.125" style="86" customWidth="1"/>
    <col min="3" max="16384" width="9" style="86"/>
  </cols>
  <sheetData>
    <row r="1" spans="1:5" x14ac:dyDescent="0.25">
      <c r="A1" s="86" t="s">
        <v>0</v>
      </c>
      <c r="B1" s="86" t="s">
        <v>1</v>
      </c>
      <c r="D1" s="89" t="s">
        <v>61</v>
      </c>
      <c r="E1" s="90">
        <v>2023</v>
      </c>
    </row>
    <row r="2" spans="1:5" x14ac:dyDescent="0.25">
      <c r="A2" s="87">
        <v>44197</v>
      </c>
      <c r="B2" s="88" t="s">
        <v>45</v>
      </c>
    </row>
    <row r="3" spans="1:5" x14ac:dyDescent="0.25">
      <c r="A3" s="87">
        <v>44283</v>
      </c>
      <c r="B3" s="88" t="s">
        <v>36</v>
      </c>
    </row>
    <row r="4" spans="1:5" x14ac:dyDescent="0.25">
      <c r="A4" s="87">
        <v>44287</v>
      </c>
      <c r="B4" s="86" t="s">
        <v>44</v>
      </c>
    </row>
    <row r="5" spans="1:5" x14ac:dyDescent="0.25">
      <c r="A5" s="87">
        <v>44288</v>
      </c>
      <c r="B5" s="86" t="s">
        <v>43</v>
      </c>
    </row>
    <row r="6" spans="1:5" x14ac:dyDescent="0.25">
      <c r="A6" s="87">
        <v>44290</v>
      </c>
      <c r="B6" s="86" t="s">
        <v>42</v>
      </c>
    </row>
    <row r="7" spans="1:5" x14ac:dyDescent="0.25">
      <c r="A7" s="87">
        <v>44291</v>
      </c>
      <c r="B7" s="86" t="s">
        <v>41</v>
      </c>
    </row>
    <row r="8" spans="1:5" x14ac:dyDescent="0.25">
      <c r="A8" s="87">
        <v>44316</v>
      </c>
      <c r="B8" s="86" t="s">
        <v>35</v>
      </c>
    </row>
    <row r="9" spans="1:5" x14ac:dyDescent="0.25">
      <c r="A9" s="87">
        <v>44329</v>
      </c>
      <c r="B9" s="86" t="s">
        <v>39</v>
      </c>
    </row>
    <row r="10" spans="1:5" x14ac:dyDescent="0.25">
      <c r="A10" s="87">
        <v>44339</v>
      </c>
      <c r="B10" s="86" t="s">
        <v>38</v>
      </c>
    </row>
    <row r="11" spans="1:5" x14ac:dyDescent="0.25">
      <c r="A11" s="87">
        <v>44340</v>
      </c>
      <c r="B11" s="86" t="s">
        <v>37</v>
      </c>
    </row>
    <row r="12" spans="1:5" x14ac:dyDescent="0.25">
      <c r="A12" s="87">
        <v>44352</v>
      </c>
      <c r="B12" s="88" t="s">
        <v>40</v>
      </c>
    </row>
    <row r="13" spans="1:5" x14ac:dyDescent="0.25">
      <c r="A13" s="87">
        <v>44554</v>
      </c>
      <c r="B13" s="88" t="s">
        <v>68</v>
      </c>
    </row>
    <row r="14" spans="1:5" x14ac:dyDescent="0.25">
      <c r="A14" s="87">
        <v>44555</v>
      </c>
      <c r="B14" s="88" t="s">
        <v>34</v>
      </c>
    </row>
    <row r="15" spans="1:5" x14ac:dyDescent="0.25">
      <c r="A15" s="87">
        <v>44556</v>
      </c>
      <c r="B15" s="88" t="s">
        <v>33</v>
      </c>
    </row>
    <row r="16" spans="1:5" x14ac:dyDescent="0.25">
      <c r="A16" s="87">
        <v>44561</v>
      </c>
      <c r="B16" s="88" t="s">
        <v>67</v>
      </c>
    </row>
    <row r="18" spans="1:2" x14ac:dyDescent="0.25">
      <c r="A18" s="87">
        <v>44562</v>
      </c>
      <c r="B18" s="88" t="s">
        <v>45</v>
      </c>
    </row>
    <row r="19" spans="1:2" x14ac:dyDescent="0.25">
      <c r="A19" s="87">
        <v>44661</v>
      </c>
      <c r="B19" s="88" t="s">
        <v>36</v>
      </c>
    </row>
    <row r="20" spans="1:2" x14ac:dyDescent="0.25">
      <c r="A20" s="87">
        <v>44665</v>
      </c>
      <c r="B20" s="86" t="s">
        <v>44</v>
      </c>
    </row>
    <row r="21" spans="1:2" x14ac:dyDescent="0.25">
      <c r="A21" s="87">
        <v>44666</v>
      </c>
      <c r="B21" s="86" t="s">
        <v>43</v>
      </c>
    </row>
    <row r="22" spans="1:2" x14ac:dyDescent="0.25">
      <c r="A22" s="87">
        <v>44668</v>
      </c>
      <c r="B22" s="86" t="s">
        <v>42</v>
      </c>
    </row>
    <row r="23" spans="1:2" x14ac:dyDescent="0.25">
      <c r="A23" s="87">
        <v>44669</v>
      </c>
      <c r="B23" s="86" t="s">
        <v>63</v>
      </c>
    </row>
    <row r="24" spans="1:2" x14ac:dyDescent="0.25">
      <c r="A24" s="87">
        <v>44694</v>
      </c>
      <c r="B24" s="86" t="s">
        <v>35</v>
      </c>
    </row>
    <row r="25" spans="1:2" x14ac:dyDescent="0.25">
      <c r="A25" s="87">
        <v>44707</v>
      </c>
      <c r="B25" s="86" t="s">
        <v>39</v>
      </c>
    </row>
    <row r="26" spans="1:2" x14ac:dyDescent="0.25">
      <c r="A26" s="87">
        <v>44717</v>
      </c>
      <c r="B26" s="86" t="s">
        <v>62</v>
      </c>
    </row>
    <row r="27" spans="1:2" x14ac:dyDescent="0.25">
      <c r="A27" s="87">
        <v>44718</v>
      </c>
      <c r="B27" s="86" t="s">
        <v>64</v>
      </c>
    </row>
    <row r="28" spans="1:2" x14ac:dyDescent="0.25">
      <c r="A28" s="87">
        <v>44919</v>
      </c>
      <c r="B28" s="88" t="s">
        <v>68</v>
      </c>
    </row>
    <row r="29" spans="1:2" x14ac:dyDescent="0.25">
      <c r="A29" s="87">
        <v>44920</v>
      </c>
      <c r="B29" s="88" t="s">
        <v>65</v>
      </c>
    </row>
    <row r="30" spans="1:2" x14ac:dyDescent="0.25">
      <c r="A30" s="87">
        <v>44921</v>
      </c>
      <c r="B30" s="88" t="s">
        <v>66</v>
      </c>
    </row>
    <row r="31" spans="1:2" x14ac:dyDescent="0.25">
      <c r="A31" s="87">
        <v>44926</v>
      </c>
      <c r="B31" s="88" t="s">
        <v>67</v>
      </c>
    </row>
    <row r="33" spans="1:2" x14ac:dyDescent="0.25">
      <c r="A33" s="87">
        <v>44927</v>
      </c>
      <c r="B33" s="88" t="s">
        <v>45</v>
      </c>
    </row>
    <row r="34" spans="1:2" x14ac:dyDescent="0.25">
      <c r="A34" s="87">
        <v>45018</v>
      </c>
      <c r="B34" s="88" t="s">
        <v>36</v>
      </c>
    </row>
    <row r="35" spans="1:2" x14ac:dyDescent="0.25">
      <c r="A35" s="87">
        <v>45022</v>
      </c>
      <c r="B35" s="86" t="s">
        <v>44</v>
      </c>
    </row>
    <row r="36" spans="1:2" x14ac:dyDescent="0.25">
      <c r="A36" s="87">
        <v>45023</v>
      </c>
      <c r="B36" s="86" t="s">
        <v>43</v>
      </c>
    </row>
    <row r="37" spans="1:2" x14ac:dyDescent="0.25">
      <c r="A37" s="87">
        <v>45025</v>
      </c>
      <c r="B37" s="86" t="s">
        <v>42</v>
      </c>
    </row>
    <row r="38" spans="1:2" x14ac:dyDescent="0.25">
      <c r="A38" s="87">
        <v>45026</v>
      </c>
      <c r="B38" s="86" t="s">
        <v>63</v>
      </c>
    </row>
    <row r="39" spans="1:2" x14ac:dyDescent="0.25">
      <c r="A39" s="87">
        <v>45051</v>
      </c>
      <c r="B39" s="86" t="s">
        <v>35</v>
      </c>
    </row>
    <row r="40" spans="1:2" x14ac:dyDescent="0.25">
      <c r="A40" s="87">
        <v>45064</v>
      </c>
      <c r="B40" s="86" t="s">
        <v>39</v>
      </c>
    </row>
    <row r="41" spans="1:2" x14ac:dyDescent="0.25">
      <c r="A41" s="87">
        <v>45074</v>
      </c>
      <c r="B41" s="86" t="s">
        <v>38</v>
      </c>
    </row>
    <row r="42" spans="1:2" x14ac:dyDescent="0.25">
      <c r="A42" s="87">
        <v>45075</v>
      </c>
      <c r="B42" s="86" t="s">
        <v>64</v>
      </c>
    </row>
    <row r="43" spans="1:2" x14ac:dyDescent="0.25">
      <c r="A43" s="87">
        <v>45082</v>
      </c>
      <c r="B43" s="86" t="s">
        <v>40</v>
      </c>
    </row>
    <row r="44" spans="1:2" x14ac:dyDescent="0.25">
      <c r="A44" s="87">
        <v>45284</v>
      </c>
      <c r="B44" s="88" t="s">
        <v>68</v>
      </c>
    </row>
    <row r="45" spans="1:2" x14ac:dyDescent="0.25">
      <c r="A45" s="87">
        <v>45285</v>
      </c>
      <c r="B45" s="88" t="s">
        <v>65</v>
      </c>
    </row>
    <row r="46" spans="1:2" x14ac:dyDescent="0.25">
      <c r="A46" s="87">
        <v>45286</v>
      </c>
      <c r="B46" s="88" t="s">
        <v>66</v>
      </c>
    </row>
    <row r="47" spans="1:2" x14ac:dyDescent="0.25">
      <c r="A47" s="87">
        <v>45291</v>
      </c>
      <c r="B47" s="88" t="s">
        <v>67</v>
      </c>
    </row>
    <row r="49" spans="1:2" x14ac:dyDescent="0.25">
      <c r="A49" s="87">
        <v>45292</v>
      </c>
      <c r="B49" s="88" t="s">
        <v>45</v>
      </c>
    </row>
    <row r="50" spans="1:2" x14ac:dyDescent="0.25">
      <c r="A50" s="87">
        <v>45375</v>
      </c>
      <c r="B50" s="88" t="s">
        <v>36</v>
      </c>
    </row>
    <row r="51" spans="1:2" x14ac:dyDescent="0.25">
      <c r="A51" s="87">
        <v>45379</v>
      </c>
      <c r="B51" s="86" t="s">
        <v>44</v>
      </c>
    </row>
    <row r="52" spans="1:2" x14ac:dyDescent="0.25">
      <c r="A52" s="87">
        <v>45380</v>
      </c>
      <c r="B52" s="86" t="s">
        <v>43</v>
      </c>
    </row>
    <row r="53" spans="1:2" x14ac:dyDescent="0.25">
      <c r="A53" s="87">
        <v>45382</v>
      </c>
      <c r="B53" s="86" t="s">
        <v>42</v>
      </c>
    </row>
    <row r="54" spans="1:2" x14ac:dyDescent="0.25">
      <c r="A54" s="87">
        <v>45383</v>
      </c>
      <c r="B54" s="86" t="s">
        <v>63</v>
      </c>
    </row>
    <row r="55" spans="1:2" x14ac:dyDescent="0.25">
      <c r="A55" s="87">
        <v>45408</v>
      </c>
      <c r="B55" s="86" t="s">
        <v>35</v>
      </c>
    </row>
    <row r="56" spans="1:2" x14ac:dyDescent="0.25">
      <c r="A56" s="87">
        <v>45421</v>
      </c>
      <c r="B56" s="86" t="s">
        <v>39</v>
      </c>
    </row>
    <row r="57" spans="1:2" x14ac:dyDescent="0.25">
      <c r="A57" s="87">
        <v>45431</v>
      </c>
      <c r="B57" s="86" t="s">
        <v>38</v>
      </c>
    </row>
    <row r="58" spans="1:2" x14ac:dyDescent="0.25">
      <c r="A58" s="87">
        <v>45432</v>
      </c>
      <c r="B58" s="86" t="s">
        <v>64</v>
      </c>
    </row>
    <row r="59" spans="1:2" x14ac:dyDescent="0.25">
      <c r="A59" s="87">
        <v>45448</v>
      </c>
      <c r="B59" s="86" t="s">
        <v>40</v>
      </c>
    </row>
    <row r="60" spans="1:2" x14ac:dyDescent="0.25">
      <c r="A60" s="87">
        <v>45650</v>
      </c>
      <c r="B60" s="88" t="s">
        <v>68</v>
      </c>
    </row>
    <row r="61" spans="1:2" x14ac:dyDescent="0.25">
      <c r="A61" s="87">
        <v>45651</v>
      </c>
      <c r="B61" s="88" t="s">
        <v>65</v>
      </c>
    </row>
    <row r="62" spans="1:2" x14ac:dyDescent="0.25">
      <c r="A62" s="87">
        <v>45652</v>
      </c>
      <c r="B62" s="88" t="s">
        <v>66</v>
      </c>
    </row>
    <row r="63" spans="1:2" x14ac:dyDescent="0.25">
      <c r="A63" s="87">
        <v>45657</v>
      </c>
      <c r="B63" s="88"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Hovedskema</vt:lpstr>
      <vt:lpstr>Skema til kørsel til klubhus</vt:lpstr>
      <vt:lpstr>Skema til kørsel i øvrigt</vt:lpstr>
      <vt:lpstr>Kalenderopslag</vt:lpstr>
      <vt:lpstr>Hovedskema!Print_Area</vt:lpstr>
      <vt:lpstr>'Skema til kørsel i øvrigt'!Print_Area</vt:lpstr>
      <vt:lpstr>'Skema til kørsel i øvrigt'!Print_Titles</vt:lpstr>
    </vt:vector>
  </TitlesOfParts>
  <Company>NEAS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dc:creator>
  <cp:lastModifiedBy>Kim Nielsen</cp:lastModifiedBy>
  <cp:lastPrinted>2022-09-25T09:55:57Z</cp:lastPrinted>
  <dcterms:created xsi:type="dcterms:W3CDTF">2012-04-09T08:17:16Z</dcterms:created>
  <dcterms:modified xsi:type="dcterms:W3CDTF">2023-06-18T10:37:15Z</dcterms:modified>
</cp:coreProperties>
</file>